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updateLinks="never" defaultThemeVersion="124226"/>
  <bookViews>
    <workbookView xWindow="120" yWindow="90" windowWidth="20370" windowHeight="12810" tabRatio="876" activeTab="10"/>
  </bookViews>
  <sheets>
    <sheet name="Title Page" sheetId="27" r:id="rId1"/>
    <sheet name="1-inputs" sheetId="9" r:id="rId2"/>
    <sheet name="2-revenue" sheetId="18" r:id="rId3"/>
    <sheet name="3-cost" sheetId="16" r:id="rId4"/>
    <sheet name="4-nutrients" sheetId="6" r:id="rId5"/>
    <sheet name="5-lime" sheetId="22" r:id="rId6"/>
    <sheet name="6 - irrigation water pumping" sheetId="5" r:id="rId7"/>
    <sheet name="7 - deficit irrigation" sheetId="11" r:id="rId8"/>
    <sheet name="8 - weeds" sheetId="32" r:id="rId9"/>
    <sheet name="9 - diseases" sheetId="28" r:id="rId10"/>
    <sheet name="10 - SUMMARY" sheetId="31" r:id="rId11"/>
  </sheets>
  <externalReferences>
    <externalReference r:id="rId12"/>
  </externalReferences>
  <calcPr calcId="145621"/>
</workbook>
</file>

<file path=xl/calcChain.xml><?xml version="1.0" encoding="utf-8"?>
<calcChain xmlns="http://schemas.openxmlformats.org/spreadsheetml/2006/main">
  <c r="E15" i="28" l="1"/>
  <c r="B17" i="6"/>
  <c r="B16" i="6"/>
  <c r="D17" i="6"/>
  <c r="D16" i="6"/>
  <c r="C17" i="6"/>
  <c r="C16" i="6"/>
  <c r="E20" i="6" s="1"/>
  <c r="B4" i="32" l="1"/>
  <c r="B3" i="32"/>
  <c r="C12" i="6"/>
  <c r="B16" i="32" l="1"/>
  <c r="D18" i="32"/>
  <c r="B12" i="28"/>
  <c r="B12" i="32" l="1"/>
  <c r="C4" i="32"/>
  <c r="D16" i="32"/>
  <c r="A4" i="32"/>
  <c r="B7" i="32"/>
  <c r="A3" i="32"/>
  <c r="E13" i="32" l="1"/>
  <c r="E18" i="32"/>
  <c r="E16" i="32"/>
  <c r="D8" i="32"/>
  <c r="D13" i="32"/>
  <c r="B8" i="32"/>
  <c r="E8" i="32"/>
  <c r="B13" i="32"/>
  <c r="D6" i="31"/>
  <c r="C6" i="31"/>
  <c r="B6" i="31"/>
  <c r="D5" i="31"/>
  <c r="C5" i="31"/>
  <c r="B5" i="31"/>
  <c r="D4" i="31"/>
  <c r="C4" i="31"/>
  <c r="B4" i="31"/>
  <c r="B18" i="32" l="1"/>
  <c r="B15" i="31" s="1"/>
  <c r="C3" i="22"/>
  <c r="A3" i="22"/>
  <c r="B3" i="22"/>
  <c r="C4" i="22"/>
  <c r="B4" i="22"/>
  <c r="D13" i="22" s="1"/>
  <c r="A4" i="22"/>
  <c r="C4" i="28" l="1"/>
  <c r="B4" i="28"/>
  <c r="A4" i="28"/>
  <c r="C3" i="28"/>
  <c r="B3" i="28"/>
  <c r="B7" i="28" s="1"/>
  <c r="A3" i="28"/>
  <c r="B13" i="28" l="1"/>
  <c r="D15" i="28"/>
  <c r="D13" i="28"/>
  <c r="E8" i="28"/>
  <c r="E13" i="28"/>
  <c r="B8" i="28"/>
  <c r="D8" i="28"/>
  <c r="B15" i="28" l="1"/>
  <c r="B16" i="31" s="1"/>
  <c r="B8" i="22"/>
  <c r="B9" i="22" s="1"/>
  <c r="B11" i="22" s="1"/>
  <c r="B13" i="22" s="1"/>
  <c r="B12" i="31" s="1"/>
  <c r="B3" i="5" l="1"/>
  <c r="E20" i="5" s="1"/>
  <c r="B14" i="5" l="1"/>
  <c r="B6" i="5"/>
  <c r="C3" i="11"/>
  <c r="B3" i="11"/>
  <c r="A3" i="11"/>
  <c r="C4" i="11"/>
  <c r="E8" i="11" s="1"/>
  <c r="B4" i="11"/>
  <c r="D8" i="11" s="1"/>
  <c r="A4" i="11"/>
  <c r="C3" i="5"/>
  <c r="A3" i="5"/>
  <c r="C4" i="18"/>
  <c r="B4" i="18"/>
  <c r="B7" i="18" s="1"/>
  <c r="A4" i="18"/>
  <c r="C3" i="18"/>
  <c r="B3" i="18"/>
  <c r="D8" i="18" s="1"/>
  <c r="A3" i="18"/>
  <c r="C3" i="16"/>
  <c r="A3" i="16"/>
  <c r="B7" i="16"/>
  <c r="B3" i="16"/>
  <c r="D8" i="16" s="1"/>
  <c r="E12" i="6"/>
  <c r="C11" i="6"/>
  <c r="E11" i="6" s="1"/>
  <c r="C10" i="6"/>
  <c r="E10" i="6" s="1"/>
  <c r="C9" i="6"/>
  <c r="E9" i="6" s="1"/>
  <c r="D17" i="5"/>
  <c r="C15" i="5"/>
  <c r="B10" i="5"/>
  <c r="E13" i="6" l="1"/>
  <c r="C19" i="6" s="1"/>
  <c r="B15" i="5"/>
  <c r="B18" i="5" s="1"/>
  <c r="B19" i="5" s="1"/>
  <c r="B20" i="5" s="1"/>
  <c r="B13" i="31" s="1"/>
  <c r="B8" i="18"/>
  <c r="B9" i="31" s="1"/>
  <c r="B7" i="11"/>
  <c r="B8" i="11" s="1"/>
  <c r="B14" i="31" s="1"/>
  <c r="B8" i="16"/>
  <c r="B10" i="31" s="1"/>
  <c r="B24" i="31" l="1"/>
  <c r="C20" i="6"/>
  <c r="B11" i="31" s="1"/>
</calcChain>
</file>

<file path=xl/comments1.xml><?xml version="1.0" encoding="utf-8"?>
<comments xmlns="http://schemas.openxmlformats.org/spreadsheetml/2006/main">
  <authors>
    <author>reviewer</author>
  </authors>
  <commentList>
    <comment ref="D27" authorId="0">
      <text>
        <r>
          <rPr>
            <sz val="8"/>
            <color indexed="81"/>
            <rFont val="Tahoma"/>
            <family val="2"/>
          </rPr>
          <t xml:space="preserve">example of cell with additional information
</t>
        </r>
      </text>
    </comment>
  </commentList>
</comments>
</file>

<file path=xl/comments2.xml><?xml version="1.0" encoding="utf-8"?>
<comments xmlns="http://schemas.openxmlformats.org/spreadsheetml/2006/main">
  <authors>
    <author>reviewer</author>
  </authors>
  <commentList>
    <comment ref="B6" authorId="0">
      <text>
        <r>
          <rPr>
            <sz val="8"/>
            <color indexed="81"/>
            <rFont val="Tahoma"/>
            <family val="2"/>
          </rPr>
          <t>Enter the price, in $/ton, you expect to receive for selling the residue.</t>
        </r>
      </text>
    </comment>
  </commentList>
</comments>
</file>

<file path=xl/comments3.xml><?xml version="1.0" encoding="utf-8"?>
<comments xmlns="http://schemas.openxmlformats.org/spreadsheetml/2006/main">
  <authors>
    <author>reviewer</author>
  </authors>
  <commentList>
    <comment ref="B6" authorId="0">
      <text>
        <r>
          <rPr>
            <sz val="8"/>
            <color indexed="81"/>
            <rFont val="Tahoma"/>
            <family val="2"/>
          </rPr>
          <t xml:space="preserve">Lime needed to compensate for the removal of cations contained in one ton of residue.
You may use the number for lbs of lime per ton of residue (35 lbs/ton) as  given in "Harvesting Crop Residues", Nebguide G1846.
</t>
        </r>
      </text>
    </comment>
    <comment ref="B7" authorId="0">
      <text>
        <r>
          <rPr>
            <sz val="8"/>
            <color indexed="81"/>
            <rFont val="Tahoma"/>
            <family val="2"/>
          </rPr>
          <t>cost of lime it self - does not include the cost to apply it.</t>
        </r>
      </text>
    </comment>
    <comment ref="B10" authorId="0">
      <text>
        <r>
          <rPr>
            <sz val="8"/>
            <color indexed="81"/>
            <rFont val="Tahoma"/>
            <family val="2"/>
          </rPr>
          <t>cost to apply lime</t>
        </r>
      </text>
    </comment>
  </commentList>
</comments>
</file>

<file path=xl/comments4.xml><?xml version="1.0" encoding="utf-8"?>
<comments xmlns="http://schemas.openxmlformats.org/spreadsheetml/2006/main">
  <authors>
    <author>svandonk2</author>
  </authors>
  <commentList>
    <comment ref="B5" authorId="0">
      <text>
        <r>
          <rPr>
            <sz val="8"/>
            <color indexed="81"/>
            <rFont val="Tahoma"/>
            <family val="2"/>
          </rPr>
          <t>More water pumped because of harvesting residue (less residue left on the soil surface).  
Enter a number using your judgement. See the extension publication for guidance. Enter '0' in a rainfed situation.</t>
        </r>
      </text>
    </comment>
    <comment ref="B8" authorId="0">
      <text>
        <r>
          <rPr>
            <sz val="8"/>
            <color indexed="81"/>
            <rFont val="Tahoma"/>
            <family val="2"/>
          </rPr>
          <t xml:space="preserve">Dynamic pumping lift (measured while pump is running)
</t>
        </r>
      </text>
    </comment>
    <comment ref="B9" authorId="0">
      <text>
        <r>
          <rPr>
            <sz val="8"/>
            <color indexed="81"/>
            <rFont val="Tahoma"/>
            <family val="2"/>
          </rPr>
          <t>Pump discharge pressure (pressure at the pivot point)</t>
        </r>
      </text>
    </comment>
    <comment ref="B12" authorId="0">
      <text>
        <r>
          <rPr>
            <sz val="8"/>
            <color indexed="81"/>
            <rFont val="Tahoma"/>
            <family val="2"/>
          </rPr>
          <t>Choose one of five energy sources.</t>
        </r>
      </text>
    </comment>
    <comment ref="B13" authorId="0">
      <text>
        <r>
          <rPr>
            <sz val="8"/>
            <color indexed="81"/>
            <rFont val="Tahoma"/>
            <family val="2"/>
          </rPr>
          <t xml:space="preserve">This is a rating according to the Nebraska Pumping Plant Performance Criteria; 80% is an average rating for Nebraska.
If the exact rating is unknown, enter a lower number if your pumping plant performs worse than average; enter a greater number if your pumping plant performs better than average.
</t>
        </r>
      </text>
    </comment>
  </commentList>
</comments>
</file>

<file path=xl/comments5.xml><?xml version="1.0" encoding="utf-8"?>
<comments xmlns="http://schemas.openxmlformats.org/spreadsheetml/2006/main">
  <authors>
    <author>svandonk2</author>
  </authors>
  <commentList>
    <comment ref="B6" authorId="0">
      <text>
        <r>
          <rPr>
            <sz val="8"/>
            <color indexed="81"/>
            <rFont val="Tahoma"/>
            <family val="2"/>
          </rPr>
          <t xml:space="preserve">yield decrease due to less water available to the corn crop because of less residue left on the soil surface  
</t>
        </r>
      </text>
    </comment>
  </commentList>
</comments>
</file>

<file path=xl/comments6.xml><?xml version="1.0" encoding="utf-8"?>
<comments xmlns="http://schemas.openxmlformats.org/spreadsheetml/2006/main">
  <authors>
    <author>svandonk2</author>
    <author>reviewer</author>
    <author>sly</author>
  </authors>
  <commentList>
    <comment ref="B6" authorId="0">
      <text>
        <r>
          <rPr>
            <sz val="8"/>
            <color indexed="81"/>
            <rFont val="Tahoma"/>
            <family val="2"/>
          </rPr>
          <t>There may be a cost in the form of reduced yield caused by increased weed pressure when harvesting residue.</t>
        </r>
      </text>
    </comment>
    <comment ref="B10" authorId="1">
      <text>
        <r>
          <rPr>
            <sz val="8"/>
            <color indexed="81"/>
            <rFont val="Tahoma"/>
            <family val="2"/>
          </rPr>
          <t>There may be a greater need for spraying herbicide when residue is removed.
Cost of herbicide: $39.30/ac.
Source: 2012 Nebraska Crop Budgets,  EC 872.
This is just the herbicide itself. It does not include other costs associated with spraying the herbicide.</t>
        </r>
      </text>
    </comment>
    <comment ref="B11" authorId="1">
      <text>
        <r>
          <rPr>
            <sz val="8"/>
            <color indexed="81"/>
            <rFont val="Tahoma"/>
            <family val="2"/>
          </rPr>
          <t xml:space="preserve">These are the costs associated with spraying the herbicide (e.g., labor and fuel costs) using a custom operation.
Cost: $5.50/ac.
Source: 2012 Nebraska Crop Budgets,  EC 872.
</t>
        </r>
      </text>
    </comment>
    <comment ref="B15" authorId="2">
      <text>
        <r>
          <rPr>
            <sz val="8"/>
            <color indexed="81"/>
            <rFont val="Tahoma"/>
            <family val="2"/>
          </rPr>
          <t xml:space="preserve">There may be a greater need for cultivation when residue is removed.
Cost: $14/ac per operation.
Source: 2012 Nebraska Crop Budgets,  EC 872. Costs are based on custom operations.
If including a primary tillage and finishing tillage (2 operations) prior to planting, the cost would be $28/ac.
</t>
        </r>
      </text>
    </comment>
  </commentList>
</comments>
</file>

<file path=xl/comments7.xml><?xml version="1.0" encoding="utf-8"?>
<comments xmlns="http://schemas.openxmlformats.org/spreadsheetml/2006/main">
  <authors>
    <author>svandonk2</author>
    <author>reviewer</author>
  </authors>
  <commentList>
    <comment ref="B6" authorId="0">
      <text>
        <r>
          <rPr>
            <sz val="8"/>
            <color indexed="81"/>
            <rFont val="Tahoma"/>
            <family val="2"/>
          </rPr>
          <t>There may be a benefit in the form of higher crop yield caused by decreased disease pressure when harvesting residue.</t>
        </r>
      </text>
    </comment>
    <comment ref="B10" authorId="1">
      <text>
        <r>
          <rPr>
            <sz val="8"/>
            <color indexed="81"/>
            <rFont val="Tahoma"/>
            <family val="2"/>
          </rPr>
          <t>There may be less need for spraying fungicide when residue is removed.
If the cost of fungicide is $30/ac, the cost for a 130-acre field would be $3,900. 
This is just the fungicide itself. It does not include other costs associated with spraying the fungicide.</t>
        </r>
      </text>
    </comment>
    <comment ref="B11" authorId="1">
      <text>
        <r>
          <rPr>
            <sz val="8"/>
            <color indexed="81"/>
            <rFont val="Tahoma"/>
            <family val="2"/>
          </rPr>
          <t>Costs to apply fungicide, such as labor and fuel costs, need to be added to get the entire spraying job completed.</t>
        </r>
      </text>
    </comment>
    <comment ref="B15" authorId="1">
      <text>
        <r>
          <rPr>
            <sz val="8"/>
            <color indexed="81"/>
            <rFont val="Tahoma"/>
            <family val="2"/>
          </rPr>
          <t>This is the BENEFIT associated with removing residue.</t>
        </r>
      </text>
    </comment>
  </commentList>
</comments>
</file>

<file path=xl/comments8.xml><?xml version="1.0" encoding="utf-8"?>
<comments xmlns="http://schemas.openxmlformats.org/spreadsheetml/2006/main">
  <authors>
    <author>reviewer</author>
  </authors>
  <commentList>
    <comment ref="B17" authorId="0">
      <text>
        <r>
          <rPr>
            <sz val="8"/>
            <color indexed="81"/>
            <rFont val="Tahoma"/>
            <family val="2"/>
          </rPr>
          <t>Enter a negative value or 0.</t>
        </r>
      </text>
    </comment>
    <comment ref="B18" authorId="0">
      <text>
        <r>
          <rPr>
            <sz val="8"/>
            <color indexed="81"/>
            <rFont val="Tahoma"/>
            <family val="2"/>
          </rPr>
          <t>Enter a negative value or 0.</t>
        </r>
      </text>
    </comment>
    <comment ref="B19" authorId="0">
      <text>
        <r>
          <rPr>
            <sz val="8"/>
            <color indexed="81"/>
            <rFont val="Tahoma"/>
            <family val="2"/>
          </rPr>
          <t xml:space="preserve">Enter a positive or a negative value, or 0.
Retaining more residue on the soil surface may be an issue in the spring, more so in Northeastern Nebraska, because of colder soil temperatures, which may cause a delalyed emergence of the crop.
In the middle of a hot summer more residue may be an advantage, providing more moderate soil temperatures. 
</t>
        </r>
      </text>
    </comment>
    <comment ref="B20" authorId="0">
      <text>
        <r>
          <rPr>
            <sz val="8"/>
            <color indexed="81"/>
            <rFont val="Tahoma"/>
            <family val="2"/>
          </rPr>
          <t xml:space="preserve">Enter a positve value or 0.
Retaining more residue on the soil surface may be an issue in the spring, more so in Northeastern Nebraska, because of wetter soils. 
Wetter soils can make it more challenging to carry out spring field operations. 
</t>
        </r>
      </text>
    </comment>
    <comment ref="B21" authorId="0">
      <text>
        <r>
          <rPr>
            <sz val="8"/>
            <color indexed="81"/>
            <rFont val="Tahoma"/>
            <family val="2"/>
          </rPr>
          <t>Enter a positive value or 0.
Abundant surface residue may make planting more challenging with potentially less than ideal plant stands causing yield reductions.</t>
        </r>
      </text>
    </comment>
    <comment ref="B22" authorId="0">
      <text>
        <r>
          <rPr>
            <sz val="8"/>
            <color indexed="81"/>
            <rFont val="Tahoma"/>
            <family val="2"/>
          </rPr>
          <t>Enter a negative value or 0.
Equipment used for harvesting corn residue may compact the soil, potentially impacting yields.</t>
        </r>
      </text>
    </comment>
    <comment ref="B23" authorId="0">
      <text>
        <r>
          <rPr>
            <sz val="8"/>
            <color indexed="81"/>
            <rFont val="Tahoma"/>
            <family val="2"/>
          </rPr>
          <t>Enter a positive or a negative value, or 0.
This covers any factors that have not been addressed above.</t>
        </r>
      </text>
    </comment>
  </commentList>
</comments>
</file>

<file path=xl/sharedStrings.xml><?xml version="1.0" encoding="utf-8"?>
<sst xmlns="http://schemas.openxmlformats.org/spreadsheetml/2006/main" count="198" uniqueCount="120">
  <si>
    <t>inches</t>
  </si>
  <si>
    <t>acres</t>
  </si>
  <si>
    <t>ft</t>
  </si>
  <si>
    <t>psi</t>
  </si>
  <si>
    <t>%</t>
  </si>
  <si>
    <t>total head</t>
  </si>
  <si>
    <t>Diesel</t>
  </si>
  <si>
    <t>Electricity</t>
  </si>
  <si>
    <t>kWh</t>
  </si>
  <si>
    <t>Gasoline</t>
  </si>
  <si>
    <t>MCF</t>
  </si>
  <si>
    <t>Propane</t>
  </si>
  <si>
    <t>performance rating</t>
  </si>
  <si>
    <t>per ac-inch</t>
  </si>
  <si>
    <t>cost of energy</t>
  </si>
  <si>
    <t>energy source</t>
  </si>
  <si>
    <t>energy use</t>
  </si>
  <si>
    <t>Natural Gas</t>
  </si>
  <si>
    <t>ac-inch</t>
  </si>
  <si>
    <t>multiplier</t>
  </si>
  <si>
    <t>gallon</t>
  </si>
  <si>
    <t>gallons</t>
  </si>
  <si>
    <t>Lookup table:</t>
  </si>
  <si>
    <t>pumping lift</t>
  </si>
  <si>
    <t>pressure at pump</t>
  </si>
  <si>
    <t>N</t>
  </si>
  <si>
    <t>K20</t>
  </si>
  <si>
    <t>S</t>
  </si>
  <si>
    <t>P2O5</t>
  </si>
  <si>
    <t>TOTAL</t>
  </si>
  <si>
    <t>lb/ton</t>
  </si>
  <si>
    <t>concentr.</t>
  </si>
  <si>
    <t>in</t>
  </si>
  <si>
    <t>residue</t>
  </si>
  <si>
    <t>$/lb</t>
  </si>
  <si>
    <t>fertilizer</t>
  </si>
  <si>
    <t>nutrient</t>
  </si>
  <si>
    <t>price</t>
  </si>
  <si>
    <t>$/ton</t>
  </si>
  <si>
    <t>value</t>
  </si>
  <si>
    <t>of</t>
  </si>
  <si>
    <t xml:space="preserve">in </t>
  </si>
  <si>
    <t>element</t>
  </si>
  <si>
    <t>ton/ac</t>
  </si>
  <si>
    <t>bu/ac</t>
  </si>
  <si>
    <t>baling cost</t>
  </si>
  <si>
    <t>field size</t>
  </si>
  <si>
    <t>corn price</t>
  </si>
  <si>
    <t>revenue</t>
  </si>
  <si>
    <t>cost (custom baling)</t>
  </si>
  <si>
    <t>planting challenges</t>
  </si>
  <si>
    <t>irrigation water pumping</t>
  </si>
  <si>
    <t>pumping cost</t>
  </si>
  <si>
    <t>per</t>
  </si>
  <si>
    <t xml:space="preserve">per field of </t>
  </si>
  <si>
    <t>per field of</t>
  </si>
  <si>
    <t>cost</t>
  </si>
  <si>
    <t>total cost</t>
  </si>
  <si>
    <t>per acre</t>
  </si>
  <si>
    <t>per ton</t>
  </si>
  <si>
    <t>lbs per ton of residue</t>
  </si>
  <si>
    <t>lime</t>
  </si>
  <si>
    <t>lime needed</t>
  </si>
  <si>
    <t>per ton of residue</t>
  </si>
  <si>
    <t>per ton of lime</t>
  </si>
  <si>
    <t>per bale</t>
  </si>
  <si>
    <t>bales per acre</t>
  </si>
  <si>
    <t>number of bales</t>
  </si>
  <si>
    <t>COST/BENEFIT</t>
  </si>
  <si>
    <t>DESCRIPTION</t>
  </si>
  <si>
    <t>revenue from selling residue</t>
  </si>
  <si>
    <t>cold soil temperatures in spring</t>
  </si>
  <si>
    <t>wet soil in spring</t>
  </si>
  <si>
    <t>compaction</t>
  </si>
  <si>
    <t>misc.</t>
  </si>
  <si>
    <t>erosion of soil by wind</t>
  </si>
  <si>
    <t>erosion of soil by water</t>
  </si>
  <si>
    <t>SHEET</t>
  </si>
  <si>
    <t>reduced yield</t>
  </si>
  <si>
    <t>fungicide</t>
  </si>
  <si>
    <t>fungicide application</t>
  </si>
  <si>
    <t>herbicide</t>
  </si>
  <si>
    <t>herbicide application</t>
  </si>
  <si>
    <t>herbicide total</t>
  </si>
  <si>
    <t>fungicide total</t>
  </si>
  <si>
    <t>residue removed</t>
  </si>
  <si>
    <t>cost to apply</t>
  </si>
  <si>
    <t>cost of lime</t>
  </si>
  <si>
    <t>COMMON INPUT PARAMETERS:</t>
  </si>
  <si>
    <t>nutrients</t>
  </si>
  <si>
    <t>deficit irrigation</t>
  </si>
  <si>
    <t>weed pressure</t>
  </si>
  <si>
    <t>disease pressure</t>
  </si>
  <si>
    <t>cold</t>
  </si>
  <si>
    <t>wet</t>
  </si>
  <si>
    <t>planting</t>
  </si>
  <si>
    <t>misc</t>
  </si>
  <si>
    <t>bottom line</t>
  </si>
  <si>
    <t>weeds</t>
  </si>
  <si>
    <t>pre-plant tillage</t>
  </si>
  <si>
    <t>irrigation</t>
  </si>
  <si>
    <t>DESCRIPTION, LONG</t>
  </si>
  <si>
    <t>deficit irr.</t>
  </si>
  <si>
    <t>diseases</t>
  </si>
  <si>
    <t>wind erosion</t>
  </si>
  <si>
    <t>water erosion</t>
  </si>
  <si>
    <t>COST ASSOCIATED WITH INCREASED WEED PRESSURE WHEN HARVESTING RESIDUE</t>
  </si>
  <si>
    <t>COMMON INPUT PARAMETERS</t>
  </si>
  <si>
    <t>SUMMARY AND BOTTOM LINE</t>
  </si>
  <si>
    <t>EXTRA IRRIGATION PUMPING COST WHEN HARVESTING RESIDUE</t>
  </si>
  <si>
    <t>BENEFIT ASSOCIATED WITH DECREASED DISEASE PRESSURE WHEN HARVESTING RESIDUE</t>
  </si>
  <si>
    <t>more water pumped</t>
  </si>
  <si>
    <t>COST ASSOCIATED WITH LOWER YIELD (MORE WATER LOST) WHEN HARVESTING RESIDUE</t>
  </si>
  <si>
    <t>yield decrease</t>
  </si>
  <si>
    <t>yield increase</t>
  </si>
  <si>
    <t>REVENUE (GROSS INCOME) FROM HARVESTING RESIDUE</t>
  </si>
  <si>
    <t>COST OF HARVESTING RESIDUE</t>
  </si>
  <si>
    <t>COST OF REPLACING NUTRIENTS TAKEN OFF WITH HARVESTING RESIDUE</t>
  </si>
  <si>
    <t>per bu</t>
  </si>
  <si>
    <t>COST OF LIME NEEDED TO COMPENSATE FOR THE REMOVAL OF CATIONS WHEN HARVESTING RESIDUE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</si>
</sst>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44" formatCode="_(&quot;$&quot;* #,##0.00_);_(&quot;$&quot;* \(#,##0.00\);_(&quot;$&quot;* &quot;-&quot;??_);_(@_)"/>
    <numFmt numFmtId="164" formatCode="&quot;$&quot;#,##0.00"/>
    <numFmt numFmtId="165" formatCode="&quot;$&quot;#,##0"/>
  </numFmts>
  <fonts count="13" x14ac:knownFonts="1">
    <font>
      <sz val="11"/>
      <color theme="1"/>
      <name val="Calibri"/>
      <family val="2"/>
      <scheme val="minor"/>
    </font>
    <font>
      <b/>
      <sz val="11"/>
      <color theme="1"/>
      <name val="Calibri"/>
      <family val="2"/>
      <scheme val="minor"/>
    </font>
    <font>
      <b/>
      <sz val="11"/>
      <color rgb="FFFF0000"/>
      <name val="Calibri"/>
      <family val="2"/>
      <scheme val="minor"/>
    </font>
    <font>
      <sz val="11"/>
      <color rgb="FFFF0000"/>
      <name val="Calibri"/>
      <family val="2"/>
      <scheme val="minor"/>
    </font>
    <font>
      <sz val="10"/>
      <name val="Arial"/>
      <family val="2"/>
    </font>
    <font>
      <sz val="10"/>
      <name val="Arial"/>
      <family val="2"/>
    </font>
    <font>
      <sz val="8"/>
      <color indexed="81"/>
      <name val="Tahoma"/>
      <family val="2"/>
    </font>
    <font>
      <b/>
      <sz val="11"/>
      <name val="Calibri"/>
      <family val="2"/>
      <scheme val="minor"/>
    </font>
    <font>
      <sz val="11"/>
      <color theme="1"/>
      <name val="Calibri"/>
      <family val="2"/>
      <scheme val="minor"/>
    </font>
    <font>
      <sz val="11"/>
      <name val="Calibri"/>
      <family val="2"/>
      <scheme val="minor"/>
    </font>
    <font>
      <b/>
      <sz val="16"/>
      <name val="Calibri"/>
      <family val="2"/>
      <scheme val="minor"/>
    </font>
    <font>
      <b/>
      <sz val="16"/>
      <color theme="1"/>
      <name val="Calibri"/>
      <family val="2"/>
      <scheme val="minor"/>
    </font>
    <font>
      <b/>
      <sz val="16"/>
      <color rgb="FF0000FF"/>
      <name val="Calibri"/>
      <family val="2"/>
      <scheme val="minor"/>
    </font>
  </fonts>
  <fills count="3">
    <fill>
      <patternFill patternType="none"/>
    </fill>
    <fill>
      <patternFill patternType="gray125"/>
    </fill>
    <fill>
      <patternFill patternType="solid">
        <fgColor theme="3"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8" fillId="0" borderId="0" applyFont="0" applyFill="0" applyBorder="0" applyAlignment="0" applyProtection="0"/>
  </cellStyleXfs>
  <cellXfs count="58">
    <xf numFmtId="0" fontId="0" fillId="0" borderId="0" xfId="0"/>
    <xf numFmtId="0" fontId="1" fillId="0" borderId="0" xfId="0" applyFont="1"/>
    <xf numFmtId="164" fontId="0" fillId="0" borderId="0" xfId="0" applyNumberFormat="1"/>
    <xf numFmtId="0" fontId="0" fillId="0" borderId="0" xfId="0" applyFont="1"/>
    <xf numFmtId="164" fontId="0" fillId="0" borderId="0" xfId="0" applyNumberFormat="1" applyFill="1"/>
    <xf numFmtId="165" fontId="2" fillId="0" borderId="0" xfId="0" applyNumberFormat="1" applyFont="1"/>
    <xf numFmtId="2" fontId="0" fillId="0" borderId="0" xfId="0" applyNumberFormat="1" applyFont="1" applyFill="1"/>
    <xf numFmtId="1" fontId="0" fillId="0" borderId="0" xfId="0" applyNumberFormat="1"/>
    <xf numFmtId="0" fontId="0" fillId="0" borderId="0" xfId="0" applyBorder="1"/>
    <xf numFmtId="0" fontId="4" fillId="0" borderId="0" xfId="0" applyFont="1" applyBorder="1"/>
    <xf numFmtId="0" fontId="0" fillId="0" borderId="0" xfId="0" applyFill="1" applyBorder="1"/>
    <xf numFmtId="2" fontId="3" fillId="0" borderId="0" xfId="0" applyNumberFormat="1" applyFont="1" applyFill="1"/>
    <xf numFmtId="0" fontId="0" fillId="0" borderId="0" xfId="0" applyFill="1"/>
    <xf numFmtId="0" fontId="5" fillId="0" borderId="0" xfId="0" applyFont="1" applyBorder="1"/>
    <xf numFmtId="0" fontId="0" fillId="0" borderId="0" xfId="0" applyAlignment="1">
      <alignment horizontal="center"/>
    </xf>
    <xf numFmtId="0" fontId="1" fillId="0" borderId="0" xfId="0" applyFont="1" applyAlignment="1">
      <alignment horizontal="center"/>
    </xf>
    <xf numFmtId="0" fontId="0" fillId="0" borderId="0" xfId="0" applyAlignment="1">
      <alignment horizontal="left"/>
    </xf>
    <xf numFmtId="164" fontId="1" fillId="0" borderId="0" xfId="0" applyNumberFormat="1" applyFont="1" applyAlignment="1">
      <alignment horizontal="center"/>
    </xf>
    <xf numFmtId="164" fontId="0" fillId="0" borderId="0" xfId="0" applyNumberFormat="1" applyAlignment="1">
      <alignment horizontal="center"/>
    </xf>
    <xf numFmtId="165" fontId="1" fillId="0" borderId="0" xfId="0" applyNumberFormat="1" applyFont="1"/>
    <xf numFmtId="164" fontId="0" fillId="0" borderId="0" xfId="0" applyNumberFormat="1" applyAlignment="1">
      <alignment horizontal="right"/>
    </xf>
    <xf numFmtId="165" fontId="0" fillId="0" borderId="0" xfId="0" applyNumberFormat="1" applyFont="1"/>
    <xf numFmtId="4" fontId="0" fillId="0" borderId="0" xfId="0" applyNumberFormat="1" applyFont="1"/>
    <xf numFmtId="3" fontId="0" fillId="0" borderId="0" xfId="0" applyNumberFormat="1" applyFont="1"/>
    <xf numFmtId="0" fontId="0" fillId="0" borderId="0" xfId="0" applyAlignment="1">
      <alignment horizontal="right"/>
    </xf>
    <xf numFmtId="0" fontId="0" fillId="0" borderId="0" xfId="0" applyFill="1" applyProtection="1">
      <protection locked="0"/>
    </xf>
    <xf numFmtId="3" fontId="0" fillId="0" borderId="0" xfId="0" applyNumberFormat="1" applyAlignment="1">
      <alignment horizontal="center"/>
    </xf>
    <xf numFmtId="164" fontId="7" fillId="0" borderId="0" xfId="0" applyNumberFormat="1" applyFont="1" applyAlignment="1">
      <alignment horizontal="center"/>
    </xf>
    <xf numFmtId="165" fontId="1" fillId="0" borderId="0" xfId="0" applyNumberFormat="1" applyFont="1" applyAlignment="1">
      <alignment horizontal="right"/>
    </xf>
    <xf numFmtId="165" fontId="7" fillId="0" borderId="0" xfId="0" applyNumberFormat="1" applyFont="1"/>
    <xf numFmtId="5" fontId="1" fillId="0" borderId="0" xfId="1" applyNumberFormat="1" applyFont="1" applyAlignment="1">
      <alignment horizontal="right"/>
    </xf>
    <xf numFmtId="2" fontId="0" fillId="0" borderId="0" xfId="0" applyNumberFormat="1" applyFont="1" applyAlignment="1">
      <alignment horizontal="right"/>
    </xf>
    <xf numFmtId="0" fontId="0" fillId="0" borderId="0" xfId="0" applyFont="1" applyAlignment="1">
      <alignment horizontal="right"/>
    </xf>
    <xf numFmtId="164" fontId="9" fillId="0" borderId="0" xfId="0" applyNumberFormat="1" applyFont="1" applyAlignment="1">
      <alignment horizontal="right"/>
    </xf>
    <xf numFmtId="164" fontId="1" fillId="0" borderId="0" xfId="0" applyNumberFormat="1" applyFont="1" applyAlignment="1">
      <alignment horizontal="right"/>
    </xf>
    <xf numFmtId="0" fontId="10" fillId="0" borderId="0" xfId="0" applyFont="1"/>
    <xf numFmtId="165" fontId="1" fillId="0" borderId="0" xfId="0" applyNumberFormat="1" applyFont="1" applyFill="1"/>
    <xf numFmtId="0" fontId="0" fillId="2" borderId="1" xfId="0" applyFill="1" applyBorder="1" applyProtection="1">
      <protection locked="0"/>
    </xf>
    <xf numFmtId="165" fontId="7" fillId="2" borderId="1" xfId="0" applyNumberFormat="1" applyFont="1" applyFill="1" applyBorder="1" applyProtection="1">
      <protection locked="0"/>
    </xf>
    <xf numFmtId="165" fontId="1" fillId="2" borderId="1" xfId="0" applyNumberFormat="1" applyFont="1" applyFill="1" applyBorder="1" applyProtection="1">
      <protection locked="0"/>
    </xf>
    <xf numFmtId="2" fontId="0" fillId="2" borderId="1" xfId="0" applyNumberFormat="1" applyFill="1" applyBorder="1" applyAlignment="1" applyProtection="1">
      <alignment horizontal="right"/>
      <protection locked="0"/>
    </xf>
    <xf numFmtId="0" fontId="11" fillId="0" borderId="0" xfId="0" applyFont="1"/>
    <xf numFmtId="165" fontId="11" fillId="0" borderId="0" xfId="0" applyNumberFormat="1" applyFont="1"/>
    <xf numFmtId="0" fontId="0" fillId="2" borderId="1" xfId="0" applyFill="1" applyBorder="1" applyAlignment="1" applyProtection="1">
      <alignment horizontal="center"/>
      <protection locked="0"/>
    </xf>
    <xf numFmtId="164" fontId="0" fillId="2" borderId="1" xfId="0" applyNumberFormat="1" applyFill="1" applyBorder="1" applyAlignment="1" applyProtection="1">
      <alignment horizontal="center"/>
      <protection locked="0"/>
    </xf>
    <xf numFmtId="164" fontId="0" fillId="2" borderId="1" xfId="0" applyNumberFormat="1" applyFill="1" applyBorder="1" applyProtection="1">
      <protection locked="0"/>
    </xf>
    <xf numFmtId="0" fontId="0" fillId="2" borderId="1" xfId="0" applyFont="1" applyFill="1" applyBorder="1" applyProtection="1">
      <protection locked="0"/>
    </xf>
    <xf numFmtId="1" fontId="0" fillId="2" borderId="1" xfId="0" applyNumberFormat="1" applyFill="1" applyBorder="1" applyAlignment="1" applyProtection="1">
      <alignment horizontal="right"/>
      <protection locked="0"/>
    </xf>
    <xf numFmtId="164" fontId="0" fillId="2" borderId="1" xfId="0" applyNumberFormat="1" applyFont="1" applyFill="1" applyBorder="1" applyProtection="1">
      <protection locked="0"/>
    </xf>
    <xf numFmtId="165" fontId="12" fillId="0" borderId="0" xfId="0" applyNumberFormat="1" applyFont="1" applyAlignment="1">
      <alignment horizontal="right"/>
    </xf>
    <xf numFmtId="165" fontId="12" fillId="0" borderId="0" xfId="0" applyNumberFormat="1" applyFont="1"/>
    <xf numFmtId="164" fontId="0" fillId="0" borderId="0" xfId="0" applyNumberFormat="1" applyFont="1"/>
    <xf numFmtId="2" fontId="0" fillId="0" borderId="0" xfId="0" applyNumberFormat="1"/>
    <xf numFmtId="2" fontId="0" fillId="0" borderId="0" xfId="0" applyNumberFormat="1" applyAlignment="1">
      <alignment horizontal="right"/>
    </xf>
    <xf numFmtId="0" fontId="0" fillId="2" borderId="1" xfId="0" applyFill="1" applyBorder="1"/>
    <xf numFmtId="164" fontId="9" fillId="2" borderId="1" xfId="0" applyNumberFormat="1" applyFont="1" applyFill="1" applyBorder="1" applyAlignment="1" applyProtection="1">
      <alignment horizontal="right"/>
      <protection locked="0"/>
    </xf>
    <xf numFmtId="3" fontId="0" fillId="2" borderId="1" xfId="0" applyNumberFormat="1" applyFill="1" applyBorder="1" applyAlignment="1" applyProtection="1">
      <alignment horizontal="right"/>
      <protection locked="0"/>
    </xf>
    <xf numFmtId="164" fontId="0" fillId="2" borderId="1" xfId="0" applyNumberFormat="1" applyFill="1" applyBorder="1" applyAlignment="1" applyProtection="1">
      <alignment horizontal="right"/>
      <protection locked="0"/>
    </xf>
  </cellXfs>
  <cellStyles count="2">
    <cellStyle name="Currency" xfId="1" builtinId="4"/>
    <cellStyle name="Normal" xfId="0" builtinId="0"/>
  </cellStyles>
  <dxfs count="0"/>
  <tableStyles count="0" defaultTableStyle="TableStyleMedium9" defaultPivotStyle="PivotStyleLight16"/>
  <colors>
    <mruColors>
      <color rgb="FF0000FF"/>
      <color rgb="FF9900FF"/>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invertIfNegative val="0"/>
          <c:dPt>
            <c:idx val="15"/>
            <c:invertIfNegative val="0"/>
            <c:bubble3D val="0"/>
            <c:spPr>
              <a:solidFill>
                <a:schemeClr val="tx1"/>
              </a:solidFill>
            </c:spPr>
          </c:dPt>
          <c:dPt>
            <c:idx val="16"/>
            <c:invertIfNegative val="0"/>
            <c:bubble3D val="0"/>
            <c:spPr>
              <a:solidFill>
                <a:srgbClr val="FF0000"/>
              </a:solidFill>
            </c:spPr>
          </c:dPt>
          <c:dLbls>
            <c:dLbl>
              <c:idx val="15"/>
              <c:numFmt formatCode="@" sourceLinked="0"/>
              <c:spPr/>
              <c:txPr>
                <a:bodyPr rot="-2100000" vert="horz" anchor="ctr" anchorCtr="1"/>
                <a:lstStyle/>
                <a:p>
                  <a:pPr>
                    <a:defRPr sz="1400" b="1"/>
                  </a:pPr>
                  <a:endParaRPr lang="en-US"/>
                </a:p>
              </c:txPr>
              <c:dLblPos val="outEnd"/>
              <c:showLegendKey val="0"/>
              <c:showVal val="0"/>
              <c:showCatName val="1"/>
              <c:showSerName val="0"/>
              <c:showPercent val="0"/>
              <c:showBubbleSize val="0"/>
            </c:dLbl>
            <c:numFmt formatCode="&quot;$&quot;#,##0" sourceLinked="0"/>
            <c:txPr>
              <a:bodyPr rot="-2100000" vert="horz" anchor="ctr" anchorCtr="1"/>
              <a:lstStyle/>
              <a:p>
                <a:pPr>
                  <a:defRPr/>
                </a:pPr>
                <a:endParaRPr lang="en-US"/>
              </a:p>
            </c:txPr>
            <c:dLblPos val="outEnd"/>
            <c:showLegendKey val="0"/>
            <c:showVal val="0"/>
            <c:showCatName val="1"/>
            <c:showSerName val="0"/>
            <c:showPercent val="0"/>
            <c:showBubbleSize val="0"/>
            <c:showLeaderLines val="0"/>
          </c:dLbls>
          <c:cat>
            <c:strRef>
              <c:f>'10 - SUMMARY'!$A$9:$A$24</c:f>
              <c:strCache>
                <c:ptCount val="16"/>
                <c:pt idx="0">
                  <c:v>revenue</c:v>
                </c:pt>
                <c:pt idx="1">
                  <c:v>cost</c:v>
                </c:pt>
                <c:pt idx="2">
                  <c:v>nutrients</c:v>
                </c:pt>
                <c:pt idx="3">
                  <c:v>lime</c:v>
                </c:pt>
                <c:pt idx="4">
                  <c:v>irrigation</c:v>
                </c:pt>
                <c:pt idx="5">
                  <c:v>deficit irr.</c:v>
                </c:pt>
                <c:pt idx="6">
                  <c:v>weeds</c:v>
                </c:pt>
                <c:pt idx="7">
                  <c:v>diseases</c:v>
                </c:pt>
                <c:pt idx="8">
                  <c:v>wind erosion</c:v>
                </c:pt>
                <c:pt idx="9">
                  <c:v>water erosion</c:v>
                </c:pt>
                <c:pt idx="10">
                  <c:v>cold</c:v>
                </c:pt>
                <c:pt idx="11">
                  <c:v>wet</c:v>
                </c:pt>
                <c:pt idx="12">
                  <c:v>planting</c:v>
                </c:pt>
                <c:pt idx="13">
                  <c:v>compaction</c:v>
                </c:pt>
                <c:pt idx="14">
                  <c:v>misc</c:v>
                </c:pt>
                <c:pt idx="15">
                  <c:v>bottom line</c:v>
                </c:pt>
              </c:strCache>
            </c:strRef>
          </c:cat>
          <c:val>
            <c:numRef>
              <c:f>'10 - SUMMARY'!$B$9:$B$24</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dLbls>
          <c:showLegendKey val="0"/>
          <c:showVal val="0"/>
          <c:showCatName val="0"/>
          <c:showSerName val="0"/>
          <c:showPercent val="0"/>
          <c:showBubbleSize val="0"/>
        </c:dLbls>
        <c:gapWidth val="150"/>
        <c:axId val="84248064"/>
        <c:axId val="84249600"/>
      </c:barChart>
      <c:catAx>
        <c:axId val="84248064"/>
        <c:scaling>
          <c:orientation val="minMax"/>
        </c:scaling>
        <c:delete val="1"/>
        <c:axPos val="b"/>
        <c:majorTickMark val="out"/>
        <c:minorTickMark val="none"/>
        <c:tickLblPos val="nextTo"/>
        <c:crossAx val="84249600"/>
        <c:crosses val="autoZero"/>
        <c:auto val="1"/>
        <c:lblAlgn val="ctr"/>
        <c:lblOffset val="100"/>
        <c:noMultiLvlLbl val="0"/>
      </c:catAx>
      <c:valAx>
        <c:axId val="84249600"/>
        <c:scaling>
          <c:orientation val="minMax"/>
        </c:scaling>
        <c:delete val="0"/>
        <c:axPos val="l"/>
        <c:majorGridlines/>
        <c:numFmt formatCode="&quot;$&quot;#,##0" sourceLinked="1"/>
        <c:majorTickMark val="out"/>
        <c:minorTickMark val="none"/>
        <c:tickLblPos val="nextTo"/>
        <c:crossAx val="84248064"/>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www.ianrpubs.unl.edu/sendIt/ec711.pdf"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www.ianrpubs.unl.edu/sendIt/g1846.pdf" TargetMode="External"/></Relationships>
</file>

<file path=xl/drawings/_rels/drawing9.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9524</xdr:rowOff>
    </xdr:from>
    <xdr:to>
      <xdr:col>11</xdr:col>
      <xdr:colOff>66675</xdr:colOff>
      <xdr:row>27</xdr:row>
      <xdr:rowOff>85725</xdr:rowOff>
    </xdr:to>
    <xdr:sp macro="" textlink="">
      <xdr:nvSpPr>
        <xdr:cNvPr id="2" name="TextBox 1">
          <a:hlinkClick xmlns:r="http://schemas.openxmlformats.org/officeDocument/2006/relationships" r:id="rId1"/>
        </xdr:cNvPr>
        <xdr:cNvSpPr txBox="1"/>
      </xdr:nvSpPr>
      <xdr:spPr>
        <a:xfrm>
          <a:off x="0" y="9524"/>
          <a:ext cx="6772275" cy="52197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sz="1600" b="1">
            <a:solidFill>
              <a:schemeClr val="dk1"/>
            </a:solidFill>
            <a:effectLst/>
            <a:latin typeface="+mn-lt"/>
            <a:ea typeface="+mn-ea"/>
            <a:cs typeface="+mn-cs"/>
          </a:endParaRPr>
        </a:p>
        <a:p>
          <a:endParaRPr lang="en-US" sz="1600" b="1">
            <a:solidFill>
              <a:schemeClr val="dk1"/>
            </a:solidFill>
            <a:effectLst/>
            <a:latin typeface="+mn-lt"/>
            <a:ea typeface="+mn-ea"/>
            <a:cs typeface="+mn-cs"/>
          </a:endParaRPr>
        </a:p>
        <a:p>
          <a:endParaRPr lang="en-US" sz="1600" b="1">
            <a:solidFill>
              <a:schemeClr val="dk1"/>
            </a:solidFill>
            <a:effectLst/>
            <a:latin typeface="+mn-lt"/>
            <a:ea typeface="+mn-ea"/>
            <a:cs typeface="+mn-cs"/>
          </a:endParaRPr>
        </a:p>
        <a:p>
          <a:endParaRPr lang="en-US" sz="1600" b="1">
            <a:solidFill>
              <a:schemeClr val="dk1"/>
            </a:solidFill>
            <a:effectLst/>
            <a:latin typeface="+mn-lt"/>
            <a:ea typeface="+mn-ea"/>
            <a:cs typeface="+mn-cs"/>
          </a:endParaRPr>
        </a:p>
        <a:p>
          <a:endParaRPr lang="en-US" sz="1600" b="1">
            <a:solidFill>
              <a:schemeClr val="dk1"/>
            </a:solidFill>
            <a:effectLst/>
            <a:latin typeface="+mn-lt"/>
            <a:ea typeface="+mn-ea"/>
            <a:cs typeface="+mn-cs"/>
          </a:endParaRPr>
        </a:p>
        <a:p>
          <a:pPr algn="ctr"/>
          <a:r>
            <a:rPr lang="en-US" sz="4000" b="1">
              <a:solidFill>
                <a:schemeClr val="dk1"/>
              </a:solidFill>
              <a:effectLst/>
              <a:latin typeface="+mn-lt"/>
              <a:ea typeface="+mn-ea"/>
              <a:cs typeface="+mn-cs"/>
            </a:rPr>
            <a:t>Baling Corn Residue</a:t>
          </a:r>
        </a:p>
        <a:p>
          <a:pPr algn="ctr"/>
          <a:r>
            <a:rPr lang="en-US" sz="1800" b="1">
              <a:solidFill>
                <a:schemeClr val="dk1"/>
              </a:solidFill>
              <a:effectLst/>
              <a:latin typeface="+mn-lt"/>
              <a:ea typeface="+mn-ea"/>
              <a:cs typeface="+mn-cs"/>
            </a:rPr>
            <a:t>A Decision Support Tool to Evaluate the Economics </a:t>
          </a:r>
        </a:p>
        <a:p>
          <a:pPr algn="ctr"/>
          <a:r>
            <a:rPr lang="en-US" sz="1200" i="1">
              <a:solidFill>
                <a:schemeClr val="dk1"/>
              </a:solidFill>
              <a:effectLst/>
              <a:latin typeface="+mn-lt"/>
              <a:ea typeface="+mn-ea"/>
              <a:cs typeface="+mn-cs"/>
            </a:rPr>
            <a:t>Simon J. van Donk, Extension Irrigation Water Resources Specialist</a:t>
          </a:r>
        </a:p>
        <a:p>
          <a:pPr algn="ctr"/>
          <a:r>
            <a:rPr lang="en-US" sz="1200" i="1">
              <a:solidFill>
                <a:schemeClr val="dk1"/>
              </a:solidFill>
              <a:effectLst/>
              <a:latin typeface="+mn-lt"/>
              <a:ea typeface="+mn-ea"/>
              <a:cs typeface="+mn-cs"/>
            </a:rPr>
            <a:t>Robert N. Klein, Extension</a:t>
          </a:r>
          <a:r>
            <a:rPr lang="en-US" sz="1200" i="1" baseline="0">
              <a:solidFill>
                <a:schemeClr val="dk1"/>
              </a:solidFill>
              <a:effectLst/>
              <a:latin typeface="+mn-lt"/>
              <a:ea typeface="+mn-ea"/>
              <a:cs typeface="+mn-cs"/>
            </a:rPr>
            <a:t> Western Nebraska Crops Specialist</a:t>
          </a:r>
        </a:p>
        <a:p>
          <a:pPr algn="ctr"/>
          <a:r>
            <a:rPr lang="en-US" sz="1200" i="1">
              <a:solidFill>
                <a:schemeClr val="dk1"/>
              </a:solidFill>
              <a:effectLst/>
              <a:latin typeface="+mn-lt"/>
              <a:ea typeface="+mn-ea"/>
              <a:cs typeface="+mn-cs"/>
            </a:rPr>
            <a:t>Bo Liu, Extension</a:t>
          </a:r>
          <a:r>
            <a:rPr lang="en-US" sz="1200" i="1" baseline="0">
              <a:solidFill>
                <a:schemeClr val="dk1"/>
              </a:solidFill>
              <a:effectLst/>
              <a:latin typeface="+mn-lt"/>
              <a:ea typeface="+mn-ea"/>
              <a:cs typeface="+mn-cs"/>
            </a:rPr>
            <a:t> Cropping Systems Specialist</a:t>
          </a:r>
        </a:p>
        <a:p>
          <a:pPr algn="ctr"/>
          <a:r>
            <a:rPr lang="en-US" sz="1200" i="1">
              <a:solidFill>
                <a:schemeClr val="dk1"/>
              </a:solidFill>
              <a:effectLst/>
              <a:latin typeface="+mn-lt"/>
              <a:ea typeface="+mn-ea"/>
              <a:cs typeface="+mn-cs"/>
            </a:rPr>
            <a:t>Tim M. Shaver, Extension Nutrient Management Specialist</a:t>
          </a:r>
        </a:p>
        <a:p>
          <a:pPr algn="ctr"/>
          <a:r>
            <a:rPr lang="en-US" sz="1200" i="1">
              <a:solidFill>
                <a:schemeClr val="dk1"/>
              </a:solidFill>
              <a:effectLst/>
              <a:latin typeface="+mn-lt"/>
              <a:ea typeface="+mn-ea"/>
              <a:cs typeface="+mn-cs"/>
            </a:rPr>
            <a:t>Aaron Stalker, Extension Beef Range Systems Specialist</a:t>
          </a:r>
        </a:p>
        <a:p>
          <a:pPr algn="ctr"/>
          <a:r>
            <a:rPr lang="en-US" sz="1200" i="1">
              <a:solidFill>
                <a:schemeClr val="dk1"/>
              </a:solidFill>
              <a:effectLst/>
              <a:latin typeface="+mn-lt"/>
              <a:ea typeface="+mn-ea"/>
              <a:cs typeface="+mn-cs"/>
            </a:rPr>
            <a:t>Matt C. Stockton, Extension Agricultural Economist</a:t>
          </a:r>
        </a:p>
        <a:p>
          <a:pPr algn="ctr"/>
          <a:r>
            <a:rPr lang="en-US" sz="1200" i="1">
              <a:solidFill>
                <a:schemeClr val="dk1"/>
              </a:solidFill>
              <a:effectLst/>
              <a:latin typeface="+mn-lt"/>
              <a:ea typeface="+mn-ea"/>
              <a:cs typeface="+mn-cs"/>
            </a:rPr>
            <a:t>Steve L. Young, Extension Weed Ecologist</a:t>
          </a:r>
          <a:endParaRPr lang="en-US" sz="1200">
            <a:solidFill>
              <a:schemeClr val="dk1"/>
            </a:solidFill>
            <a:effectLst/>
            <a:latin typeface="+mn-lt"/>
            <a:ea typeface="+mn-ea"/>
            <a:cs typeface="+mn-cs"/>
          </a:endParaRPr>
        </a:p>
        <a:p>
          <a:endParaRPr lang="en-US" sz="1200"/>
        </a:p>
        <a:p>
          <a:r>
            <a:rPr lang="en-US" sz="1200"/>
            <a:t>This spreadsheet calculates the economics of harvesting</a:t>
          </a:r>
          <a:r>
            <a:rPr lang="en-US" sz="1200" baseline="0"/>
            <a:t> (</a:t>
          </a:r>
          <a:r>
            <a:rPr lang="en-US" sz="1200"/>
            <a:t>removing) corn residue by baling. It compares baling versus no baling. </a:t>
          </a:r>
        </a:p>
        <a:p>
          <a:endParaRPr lang="en-US" sz="1200"/>
        </a:p>
        <a:p>
          <a:r>
            <a:rPr lang="en-US" sz="1200"/>
            <a:t>The spreadsheet</a:t>
          </a:r>
          <a:r>
            <a:rPr lang="en-US" sz="1200" baseline="0"/>
            <a:t> </a:t>
          </a:r>
          <a:r>
            <a:rPr lang="en-US" sz="1200"/>
            <a:t>takes into account as many relevant</a:t>
          </a:r>
          <a:r>
            <a:rPr lang="en-US" sz="1200" baseline="0"/>
            <a:t> </a:t>
          </a:r>
          <a:r>
            <a:rPr lang="en-US" sz="1200"/>
            <a:t>factors as possible</a:t>
          </a:r>
          <a:r>
            <a:rPr lang="en-US" sz="1200" baseline="0"/>
            <a:t>. Please also see the Extension Publication that comes with this spreadsheet, EC 711, at </a:t>
          </a:r>
          <a:r>
            <a:rPr lang="en-US" sz="1200" b="0">
              <a:effectLst/>
            </a:rPr>
            <a:t>www.ianrpubs.unl.edu/sendIt/ec711.pdf</a:t>
          </a:r>
        </a:p>
        <a:p>
          <a:r>
            <a:rPr lang="en-US" sz="1200"/>
            <a:t/>
          </a:r>
          <a:br>
            <a:rPr lang="en-US" sz="1200"/>
          </a:br>
          <a:endParaRPr lang="en-US" sz="1200"/>
        </a:p>
        <a:p>
          <a:r>
            <a:rPr lang="en-US" sz="1200"/>
            <a:t/>
          </a:r>
          <a:br>
            <a:rPr lang="en-US" sz="1200"/>
          </a:br>
          <a:endParaRPr lang="en-US" sz="1200" baseline="0"/>
        </a:p>
        <a:p>
          <a:endParaRPr lang="en-US" sz="1200" baseline="0"/>
        </a:p>
        <a:p>
          <a:r>
            <a:rPr lang="en-US" sz="1200"/>
            <a:t>Please</a:t>
          </a:r>
          <a:r>
            <a:rPr lang="en-US" sz="1200" baseline="0"/>
            <a:t> proceed to the "inputs" sheet at the bottom of this spreadsheet.</a:t>
          </a:r>
          <a:endParaRPr lang="en-US" sz="1200"/>
        </a:p>
        <a:p>
          <a:endParaRPr lang="en-US" sz="1200"/>
        </a:p>
      </xdr:txBody>
    </xdr:sp>
    <xdr:clientData/>
  </xdr:twoCellAnchor>
  <xdr:twoCellAnchor>
    <xdr:from>
      <xdr:col>0</xdr:col>
      <xdr:colOff>304800</xdr:colOff>
      <xdr:row>0</xdr:row>
      <xdr:rowOff>152400</xdr:rowOff>
    </xdr:from>
    <xdr:to>
      <xdr:col>8</xdr:col>
      <xdr:colOff>141634</xdr:colOff>
      <xdr:row>6</xdr:row>
      <xdr:rowOff>38099</xdr:rowOff>
    </xdr:to>
    <xdr:pic>
      <xdr:nvPicPr>
        <xdr:cNvPr id="8" name="Picture 1027" descr="Extension 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409"/>
        <a:stretch>
          <a:fillRect/>
        </a:stretch>
      </xdr:blipFill>
      <xdr:spPr bwMode="auto">
        <a:xfrm>
          <a:off x="304800" y="152400"/>
          <a:ext cx="4713634" cy="1028699"/>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371476</xdr:colOff>
      <xdr:row>1</xdr:row>
      <xdr:rowOff>4137</xdr:rowOff>
    </xdr:from>
    <xdr:to>
      <xdr:col>10</xdr:col>
      <xdr:colOff>119935</xdr:colOff>
      <xdr:row>6</xdr:row>
      <xdr:rowOff>19051</xdr:rowOff>
    </xdr:to>
    <xdr:pic>
      <xdr:nvPicPr>
        <xdr:cNvPr id="9" name="Picture 1030" descr="IANR_4C"/>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48276" y="194637"/>
          <a:ext cx="967659" cy="96741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85725</xdr:rowOff>
    </xdr:from>
    <xdr:to>
      <xdr:col>2</xdr:col>
      <xdr:colOff>438150</xdr:colOff>
      <xdr:row>27</xdr:row>
      <xdr:rowOff>95251</xdr:rowOff>
    </xdr:to>
    <xdr:sp macro="" textlink="">
      <xdr:nvSpPr>
        <xdr:cNvPr id="2" name="TextBox 1"/>
        <xdr:cNvSpPr txBox="1"/>
      </xdr:nvSpPr>
      <xdr:spPr>
        <a:xfrm>
          <a:off x="0" y="1304925"/>
          <a:ext cx="2257425" cy="4010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a:solidFill>
                <a:schemeClr val="dk1"/>
              </a:solidFill>
              <a:latin typeface="+mn-lt"/>
              <a:ea typeface="+mn-ea"/>
              <a:cs typeface="+mn-cs"/>
            </a:rPr>
            <a:t>Inputs in this "inputs"</a:t>
          </a:r>
          <a:r>
            <a:rPr lang="en-US" sz="1200" baseline="0">
              <a:solidFill>
                <a:schemeClr val="dk1"/>
              </a:solidFill>
              <a:latin typeface="+mn-lt"/>
              <a:ea typeface="+mn-ea"/>
              <a:cs typeface="+mn-cs"/>
            </a:rPr>
            <a:t> </a:t>
          </a:r>
          <a:r>
            <a:rPr lang="en-US" sz="1200">
              <a:solidFill>
                <a:schemeClr val="dk1"/>
              </a:solidFill>
              <a:latin typeface="+mn-lt"/>
              <a:ea typeface="+mn-ea"/>
              <a:cs typeface="+mn-cs"/>
            </a:rPr>
            <a:t>sheet are</a:t>
          </a:r>
          <a:r>
            <a:rPr lang="en-US" sz="1200" baseline="0">
              <a:solidFill>
                <a:schemeClr val="dk1"/>
              </a:solidFill>
              <a:latin typeface="+mn-lt"/>
              <a:ea typeface="+mn-ea"/>
              <a:cs typeface="+mn-cs"/>
            </a:rPr>
            <a:t> </a:t>
          </a:r>
          <a:r>
            <a:rPr lang="en-US" sz="1200">
              <a:solidFill>
                <a:schemeClr val="dk1"/>
              </a:solidFill>
              <a:latin typeface="+mn-lt"/>
              <a:ea typeface="+mn-ea"/>
              <a:cs typeface="+mn-cs"/>
            </a:rPr>
            <a:t>used in multiple other sheets: irrigation water pumping, deficit irrigation, nutrients, etc.</a:t>
          </a:r>
        </a:p>
        <a:p>
          <a:endParaRPr lang="en-US" sz="1200">
            <a:solidFill>
              <a:schemeClr val="dk1"/>
            </a:solidFill>
            <a:latin typeface="+mn-lt"/>
            <a:ea typeface="+mn-ea"/>
            <a:cs typeface="+mn-cs"/>
          </a:endParaRPr>
        </a:p>
        <a:p>
          <a:r>
            <a:rPr lang="en-US" sz="1200">
              <a:solidFill>
                <a:schemeClr val="dk1"/>
              </a:solidFill>
              <a:latin typeface="+mn-lt"/>
              <a:ea typeface="+mn-ea"/>
              <a:cs typeface="+mn-cs"/>
            </a:rPr>
            <a:t>In addition, each sheet has its own input cells.</a:t>
          </a:r>
          <a:r>
            <a:rPr lang="en-US" sz="1200" baseline="0">
              <a:solidFill>
                <a:schemeClr val="dk1"/>
              </a:solidFill>
              <a:latin typeface="+mn-lt"/>
              <a:ea typeface="+mn-ea"/>
              <a:cs typeface="+mn-cs"/>
            </a:rPr>
            <a:t> These are specific to that particular sheet only.</a:t>
          </a:r>
        </a:p>
        <a:p>
          <a:endParaRPr lang="en-US" sz="1200"/>
        </a:p>
        <a:p>
          <a:r>
            <a:rPr lang="en-US" sz="1200">
              <a:solidFill>
                <a:schemeClr val="dk1"/>
              </a:solidFill>
              <a:effectLst/>
              <a:latin typeface="+mn-lt"/>
              <a:ea typeface="+mn-ea"/>
              <a:cs typeface="+mn-cs"/>
            </a:rPr>
            <a:t>Throughout the entire spreadsheet, input cells are colored blue. Use these cells to provide information that pertains to your situation. </a:t>
          </a:r>
        </a:p>
        <a:p>
          <a:endParaRPr lang="en-US" sz="1200">
            <a:solidFill>
              <a:schemeClr val="dk1"/>
            </a:solidFill>
            <a:effectLst/>
            <a:latin typeface="+mn-lt"/>
            <a:ea typeface="+mn-ea"/>
            <a:cs typeface="+mn-cs"/>
          </a:endParaRPr>
        </a:p>
        <a:p>
          <a:r>
            <a:rPr lang="en-US" sz="1100">
              <a:solidFill>
                <a:schemeClr val="dk1"/>
              </a:solidFill>
              <a:effectLst/>
              <a:latin typeface="+mn-lt"/>
              <a:ea typeface="+mn-ea"/>
              <a:cs typeface="+mn-cs"/>
            </a:rPr>
            <a:t>Cells with a red upper</a:t>
          </a:r>
          <a:r>
            <a:rPr lang="en-US" sz="1100" baseline="0">
              <a:solidFill>
                <a:schemeClr val="dk1"/>
              </a:solidFill>
              <a:effectLst/>
              <a:latin typeface="+mn-lt"/>
              <a:ea typeface="+mn-ea"/>
              <a:cs typeface="+mn-cs"/>
            </a:rPr>
            <a:t> right hand corner (see example to the right) </a:t>
          </a:r>
          <a:r>
            <a:rPr lang="en-US" sz="1100">
              <a:solidFill>
                <a:schemeClr val="dk1"/>
              </a:solidFill>
              <a:effectLst/>
              <a:latin typeface="+mn-lt"/>
              <a:ea typeface="+mn-ea"/>
              <a:cs typeface="+mn-cs"/>
            </a:rPr>
            <a:t>have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additional information. Place the cursor over</a:t>
          </a:r>
          <a:r>
            <a:rPr lang="en-US" sz="1100" baseline="0">
              <a:solidFill>
                <a:schemeClr val="dk1"/>
              </a:solidFill>
              <a:effectLst/>
              <a:latin typeface="+mn-lt"/>
              <a:ea typeface="+mn-ea"/>
              <a:cs typeface="+mn-cs"/>
            </a:rPr>
            <a:t> the cell to display the information.</a:t>
          </a:r>
        </a:p>
        <a:p>
          <a:endParaRPr lang="en-US" sz="12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76201</xdr:colOff>
      <xdr:row>3</xdr:row>
      <xdr:rowOff>9524</xdr:rowOff>
    </xdr:from>
    <xdr:to>
      <xdr:col>7</xdr:col>
      <xdr:colOff>238125</xdr:colOff>
      <xdr:row>8</xdr:row>
      <xdr:rowOff>9525</xdr:rowOff>
    </xdr:to>
    <xdr:sp macro="" textlink="">
      <xdr:nvSpPr>
        <xdr:cNvPr id="2" name="TextBox 1"/>
        <xdr:cNvSpPr txBox="1"/>
      </xdr:nvSpPr>
      <xdr:spPr>
        <a:xfrm>
          <a:off x="3409951" y="657224"/>
          <a:ext cx="1381124" cy="952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aseline="0">
              <a:solidFill>
                <a:schemeClr val="dk1"/>
              </a:solidFill>
              <a:latin typeface="+mn-lt"/>
              <a:ea typeface="+mn-ea"/>
              <a:cs typeface="+mn-cs"/>
            </a:rPr>
            <a:t>Put in your own cost per bale and number of bales per acre.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180976</xdr:colOff>
      <xdr:row>1</xdr:row>
      <xdr:rowOff>171450</xdr:rowOff>
    </xdr:from>
    <xdr:to>
      <xdr:col>8</xdr:col>
      <xdr:colOff>152400</xdr:colOff>
      <xdr:row>14</xdr:row>
      <xdr:rowOff>152400</xdr:rowOff>
    </xdr:to>
    <xdr:sp macro="" textlink="">
      <xdr:nvSpPr>
        <xdr:cNvPr id="2" name="TextBox 1">
          <a:hlinkClick xmlns:r="http://schemas.openxmlformats.org/officeDocument/2006/relationships" r:id="rId1"/>
        </xdr:cNvPr>
        <xdr:cNvSpPr txBox="1"/>
      </xdr:nvSpPr>
      <xdr:spPr>
        <a:xfrm>
          <a:off x="3743326" y="438150"/>
          <a:ext cx="1800224" cy="2457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a:t>This</a:t>
          </a:r>
          <a:r>
            <a:rPr lang="en-US" sz="1200" baseline="0"/>
            <a:t> table uses the same numbers for nutrient concentration as Table 1 in "Harvesting Crop Residues," NebGuide G1846.</a:t>
          </a:r>
        </a:p>
        <a:p>
          <a:endParaRPr lang="en-US" sz="1200"/>
        </a:p>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Other values have been published. Therefore, the nutrient concentrations in the spreadsheet are editable by the user. </a:t>
          </a:r>
        </a:p>
        <a:p>
          <a:pPr marL="0" marR="0" indent="0" defTabSz="914400" eaLnBrk="1" fontAlgn="auto" latinLnBrk="0" hangingPunct="1">
            <a:lnSpc>
              <a:spcPct val="100000"/>
            </a:lnSpc>
            <a:spcBef>
              <a:spcPts val="0"/>
            </a:spcBef>
            <a:spcAft>
              <a:spcPts val="0"/>
            </a:spcAft>
            <a:buClrTx/>
            <a:buSzTx/>
            <a:buFontTx/>
            <a:buNone/>
            <a:tabLst/>
            <a:defRPr/>
          </a:pPr>
          <a:endParaRPr lang="en-US" sz="1200">
            <a:solidFill>
              <a:schemeClr val="dk1"/>
            </a:solidFill>
            <a:effectLst/>
            <a:latin typeface="+mn-lt"/>
            <a:ea typeface="+mn-ea"/>
            <a:cs typeface="+mn-cs"/>
          </a:endParaRPr>
        </a:p>
        <a:p>
          <a:endParaRPr lang="en-US" sz="1200"/>
        </a:p>
      </xdr:txBody>
    </xdr:sp>
    <xdr:clientData/>
  </xdr:twoCellAnchor>
  <xdr:twoCellAnchor>
    <xdr:from>
      <xdr:col>8</xdr:col>
      <xdr:colOff>276225</xdr:colOff>
      <xdr:row>1</xdr:row>
      <xdr:rowOff>152399</xdr:rowOff>
    </xdr:from>
    <xdr:to>
      <xdr:col>11</xdr:col>
      <xdr:colOff>390525</xdr:colOff>
      <xdr:row>19</xdr:row>
      <xdr:rowOff>228600</xdr:rowOff>
    </xdr:to>
    <xdr:sp macro="" textlink="">
      <xdr:nvSpPr>
        <xdr:cNvPr id="3" name="TextBox 2">
          <a:hlinkClick xmlns:r="http://schemas.openxmlformats.org/officeDocument/2006/relationships" r:id="rId1"/>
        </xdr:cNvPr>
        <xdr:cNvSpPr txBox="1"/>
      </xdr:nvSpPr>
      <xdr:spPr>
        <a:xfrm>
          <a:off x="5667375" y="419099"/>
          <a:ext cx="1943100" cy="35052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Make sure to enter reasonable (current) fertilizer prices for the source you (would) use, e.g. anhydrous ammonia, urea, etc.</a:t>
          </a:r>
        </a:p>
        <a:p>
          <a:pPr marL="0" marR="0" indent="0" defTabSz="914400" eaLnBrk="1" fontAlgn="auto" latinLnBrk="0" hangingPunct="1">
            <a:lnSpc>
              <a:spcPct val="100000"/>
            </a:lnSpc>
            <a:spcBef>
              <a:spcPts val="0"/>
            </a:spcBef>
            <a:spcAft>
              <a:spcPts val="0"/>
            </a:spcAft>
            <a:buClrTx/>
            <a:buSzTx/>
            <a:buFontTx/>
            <a:buNone/>
            <a:tabLst/>
            <a:defRPr/>
          </a:pPr>
          <a:endParaRPr lang="en-US"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T</a:t>
          </a:r>
          <a:r>
            <a:rPr lang="en-US" sz="1100" baseline="0">
              <a:solidFill>
                <a:schemeClr val="dk1"/>
              </a:solidFill>
              <a:effectLst/>
              <a:latin typeface="+mn-lt"/>
              <a:ea typeface="+mn-ea"/>
              <a:cs typeface="+mn-cs"/>
            </a:rPr>
            <a:t>he following prices (from 2012) appear in Table 1 in "Harvesting Crop Residues," NebGuide G1846.</a:t>
          </a:r>
          <a:endParaRPr lang="en-US" sz="1200">
            <a:solidFill>
              <a:schemeClr val="dk1"/>
            </a:solidFill>
            <a:effectLst/>
            <a:latin typeface="+mn-lt"/>
            <a:ea typeface="+mn-ea"/>
            <a:cs typeface="+mn-cs"/>
          </a:endParaRPr>
        </a:p>
        <a:p>
          <a:endParaRPr lang="en-US" sz="1200"/>
        </a:p>
        <a:p>
          <a:r>
            <a:rPr lang="en-US" sz="1200" b="1"/>
            <a:t>	price</a:t>
          </a:r>
        </a:p>
        <a:p>
          <a:r>
            <a:rPr lang="en-US" sz="1200" b="1"/>
            <a:t>element	$/lb</a:t>
          </a:r>
        </a:p>
        <a:p>
          <a:r>
            <a:rPr lang="en-US" sz="1200"/>
            <a:t>     N	$0.60</a:t>
          </a:r>
        </a:p>
        <a:p>
          <a:r>
            <a:rPr lang="en-US" sz="1200"/>
            <a:t> P2O5	$0.90</a:t>
          </a:r>
        </a:p>
        <a:p>
          <a:r>
            <a:rPr lang="en-US" sz="1200"/>
            <a:t>   K2O	$0.40</a:t>
          </a:r>
        </a:p>
        <a:p>
          <a:r>
            <a:rPr lang="en-US" sz="1200"/>
            <a:t>     S	$0.50</a:t>
          </a:r>
        </a:p>
        <a:p>
          <a:endParaRPr lang="en-US" sz="1200"/>
        </a:p>
        <a:p>
          <a:endParaRPr lang="en-US" sz="12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38100</xdr:colOff>
      <xdr:row>2</xdr:row>
      <xdr:rowOff>95250</xdr:rowOff>
    </xdr:from>
    <xdr:to>
      <xdr:col>8</xdr:col>
      <xdr:colOff>76200</xdr:colOff>
      <xdr:row>10</xdr:row>
      <xdr:rowOff>38100</xdr:rowOff>
    </xdr:to>
    <xdr:sp macro="" textlink="">
      <xdr:nvSpPr>
        <xdr:cNvPr id="2" name="TextBox 1"/>
        <xdr:cNvSpPr txBox="1"/>
      </xdr:nvSpPr>
      <xdr:spPr>
        <a:xfrm>
          <a:off x="3524250" y="552450"/>
          <a:ext cx="1866900" cy="1466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a:solidFill>
                <a:schemeClr val="dk1"/>
              </a:solidFill>
              <a:effectLst/>
              <a:latin typeface="+mn-lt"/>
              <a:ea typeface="+mn-ea"/>
              <a:cs typeface="+mn-cs"/>
            </a:rPr>
            <a:t>Make sure to put in a reasonable (current) lime</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price.</a:t>
          </a: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The cost to </a:t>
          </a:r>
          <a:r>
            <a:rPr lang="en-US" sz="1200" b="1">
              <a:solidFill>
                <a:schemeClr val="dk1"/>
              </a:solidFill>
              <a:effectLst/>
              <a:latin typeface="+mn-lt"/>
              <a:ea typeface="+mn-ea"/>
              <a:cs typeface="+mn-cs"/>
            </a:rPr>
            <a:t>apply</a:t>
          </a:r>
          <a:r>
            <a:rPr lang="en-US" sz="1200">
              <a:solidFill>
                <a:schemeClr val="dk1"/>
              </a:solidFill>
              <a:effectLst/>
              <a:latin typeface="+mn-lt"/>
              <a:ea typeface="+mn-ea"/>
              <a:cs typeface="+mn-cs"/>
            </a:rPr>
            <a:t> lime should also be considered if liming is required.</a:t>
          </a:r>
        </a:p>
        <a:p>
          <a:endParaRPr lang="en-US" sz="1200"/>
        </a:p>
        <a:p>
          <a:endParaRPr lang="en-US" sz="12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495300</xdr:colOff>
      <xdr:row>2</xdr:row>
      <xdr:rowOff>85725</xdr:rowOff>
    </xdr:from>
    <xdr:to>
      <xdr:col>13</xdr:col>
      <xdr:colOff>400050</xdr:colOff>
      <xdr:row>15</xdr:row>
      <xdr:rowOff>19050</xdr:rowOff>
    </xdr:to>
    <xdr:sp macro="" textlink="">
      <xdr:nvSpPr>
        <xdr:cNvPr id="2" name="TextBox 1"/>
        <xdr:cNvSpPr txBox="1"/>
      </xdr:nvSpPr>
      <xdr:spPr>
        <a:xfrm>
          <a:off x="3886200" y="542925"/>
          <a:ext cx="2343150" cy="2409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a:t>This</a:t>
          </a:r>
          <a:r>
            <a:rPr lang="en-US" sz="1200" baseline="0"/>
            <a:t> "irrigation water pumping" sheet</a:t>
          </a:r>
          <a:r>
            <a:rPr lang="en-US" sz="1200"/>
            <a:t> calculates the pumping cost for a given</a:t>
          </a:r>
          <a:r>
            <a:rPr lang="en-US" sz="1200" baseline="0"/>
            <a:t> </a:t>
          </a:r>
          <a:r>
            <a:rPr lang="en-US" sz="1200"/>
            <a:t>field size and amount of water pumped.</a:t>
          </a:r>
        </a:p>
        <a:p>
          <a:endParaRPr lang="en-US" sz="1200"/>
        </a:p>
        <a:p>
          <a:r>
            <a:rPr lang="en-US" sz="1200"/>
            <a:t>You can use it to calculate the extra irrigation pumping cost when pumping more water because of water losses </a:t>
          </a:r>
          <a:r>
            <a:rPr lang="en-US" sz="1200" baseline="0"/>
            <a:t>anticipated from harvesting residue (less residue left on the soil surface).</a:t>
          </a:r>
        </a:p>
        <a:p>
          <a:endParaRPr lang="en-US" sz="1200" baseline="0"/>
        </a:p>
        <a:p>
          <a:endParaRPr lang="en-US" sz="12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85725</xdr:colOff>
      <xdr:row>1</xdr:row>
      <xdr:rowOff>123825</xdr:rowOff>
    </xdr:from>
    <xdr:to>
      <xdr:col>8</xdr:col>
      <xdr:colOff>428625</xdr:colOff>
      <xdr:row>9</xdr:row>
      <xdr:rowOff>9524</xdr:rowOff>
    </xdr:to>
    <xdr:sp macro="" textlink="">
      <xdr:nvSpPr>
        <xdr:cNvPr id="2" name="TextBox 1"/>
        <xdr:cNvSpPr txBox="1"/>
      </xdr:nvSpPr>
      <xdr:spPr>
        <a:xfrm>
          <a:off x="3800475" y="390525"/>
          <a:ext cx="2171700" cy="1485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aseline="0">
              <a:solidFill>
                <a:schemeClr val="dk1"/>
              </a:solidFill>
              <a:latin typeface="+mn-lt"/>
              <a:ea typeface="+mn-ea"/>
              <a:cs typeface="+mn-cs"/>
            </a:rPr>
            <a:t>Use this "deficit irrigation" sheet only if you deficit-irrigate your field or in a rainfed situation;  use the "irrigation water pumping" sheet (not this sheet) if you fully irrigate your crop. </a:t>
          </a:r>
        </a:p>
        <a:p>
          <a:endParaRPr lang="en-US" sz="1200" baseline="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123825</xdr:colOff>
      <xdr:row>3</xdr:row>
      <xdr:rowOff>28573</xdr:rowOff>
    </xdr:from>
    <xdr:to>
      <xdr:col>9</xdr:col>
      <xdr:colOff>95250</xdr:colOff>
      <xdr:row>13</xdr:row>
      <xdr:rowOff>171450</xdr:rowOff>
    </xdr:to>
    <xdr:sp macro="" textlink="">
      <xdr:nvSpPr>
        <xdr:cNvPr id="2" name="TextBox 1"/>
        <xdr:cNvSpPr txBox="1"/>
      </xdr:nvSpPr>
      <xdr:spPr>
        <a:xfrm>
          <a:off x="4057650" y="676273"/>
          <a:ext cx="2409825" cy="20478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a:solidFill>
                <a:schemeClr val="dk1"/>
              </a:solidFill>
              <a:effectLst/>
              <a:latin typeface="+mn-lt"/>
              <a:ea typeface="+mn-ea"/>
              <a:cs typeface="+mn-cs"/>
            </a:rPr>
            <a:t>There may be a greater need for weed control when residue is</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removed. </a:t>
          </a: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With a</a:t>
          </a:r>
          <a:r>
            <a:rPr lang="en-US" sz="1200" baseline="0">
              <a:solidFill>
                <a:schemeClr val="dk1"/>
              </a:solidFill>
              <a:effectLst/>
              <a:latin typeface="+mn-lt"/>
              <a:ea typeface="+mn-ea"/>
              <a:cs typeface="+mn-cs"/>
            </a:rPr>
            <a:t> limited herbicide program (e.g., single application or one product)</a:t>
          </a:r>
          <a:r>
            <a:rPr lang="en-US" sz="1200">
              <a:solidFill>
                <a:schemeClr val="dk1"/>
              </a:solidFill>
              <a:effectLst/>
              <a:latin typeface="+mn-lt"/>
              <a:ea typeface="+mn-ea"/>
              <a:cs typeface="+mn-cs"/>
            </a:rPr>
            <a:t>, there may be a cost in the form of reduced crop yield caused by increased weed</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pressure from reduced residue cover.</a:t>
          </a:r>
          <a:r>
            <a:rPr lang="en-US" sz="1200" baseline="0">
              <a:solidFill>
                <a:schemeClr val="dk1"/>
              </a:solidFill>
              <a:effectLst/>
              <a:latin typeface="+mn-lt"/>
              <a:ea typeface="+mn-ea"/>
              <a:cs typeface="+mn-cs"/>
            </a:rPr>
            <a:t> </a:t>
          </a:r>
        </a:p>
        <a:p>
          <a:endParaRPr lang="en-US"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200" baseline="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24</xdr:row>
      <xdr:rowOff>171450</xdr:rowOff>
    </xdr:from>
    <xdr:to>
      <xdr:col>2</xdr:col>
      <xdr:colOff>180974</xdr:colOff>
      <xdr:row>32</xdr:row>
      <xdr:rowOff>57150</xdr:rowOff>
    </xdr:to>
    <xdr:sp macro="" textlink="">
      <xdr:nvSpPr>
        <xdr:cNvPr id="3" name="TextBox 2"/>
        <xdr:cNvSpPr txBox="1"/>
      </xdr:nvSpPr>
      <xdr:spPr>
        <a:xfrm>
          <a:off x="0" y="4895850"/>
          <a:ext cx="2228849" cy="1409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200"/>
            <a:t>This</a:t>
          </a:r>
          <a:r>
            <a:rPr lang="en-US" sz="1200" baseline="0"/>
            <a:t> sheet </a:t>
          </a:r>
          <a:r>
            <a:rPr lang="en-US" sz="1100" baseline="0">
              <a:solidFill>
                <a:schemeClr val="dk1"/>
              </a:solidFill>
              <a:effectLst/>
              <a:latin typeface="+mn-lt"/>
              <a:ea typeface="+mn-ea"/>
              <a:cs typeface="+mn-cs"/>
            </a:rPr>
            <a:t>presents the bottom line in $ per year for the given corn price, field size, etc.</a:t>
          </a:r>
          <a:endParaRPr lang="en-US" sz="12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200" baseline="0"/>
            <a:t>It summarizes all the other sheets. In addition, a flat dollar value may be assigned to a number of other factors.</a:t>
          </a:r>
        </a:p>
        <a:p>
          <a:pPr marL="0" marR="0" indent="0" defTabSz="914400" eaLnBrk="1" fontAlgn="auto" latinLnBrk="0" hangingPunct="1">
            <a:lnSpc>
              <a:spcPct val="100000"/>
            </a:lnSpc>
            <a:spcBef>
              <a:spcPts val="0"/>
            </a:spcBef>
            <a:spcAft>
              <a:spcPts val="0"/>
            </a:spcAft>
            <a:buClrTx/>
            <a:buSzTx/>
            <a:buFontTx/>
            <a:buNone/>
            <a:tabLst/>
            <a:defRPr/>
          </a:pPr>
          <a:endParaRPr lang="en-US" sz="1200"/>
        </a:p>
      </xdr:txBody>
    </xdr:sp>
    <xdr:clientData/>
  </xdr:twoCellAnchor>
  <xdr:twoCellAnchor>
    <xdr:from>
      <xdr:col>6</xdr:col>
      <xdr:colOff>228600</xdr:colOff>
      <xdr:row>0</xdr:row>
      <xdr:rowOff>0</xdr:rowOff>
    </xdr:from>
    <xdr:to>
      <xdr:col>18</xdr:col>
      <xdr:colOff>428625</xdr:colOff>
      <xdr:row>20</xdr:row>
      <xdr:rowOff>28575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171450</xdr:colOff>
      <xdr:row>20</xdr:row>
      <xdr:rowOff>76201</xdr:rowOff>
    </xdr:from>
    <xdr:to>
      <xdr:col>18</xdr:col>
      <xdr:colOff>447675</xdr:colOff>
      <xdr:row>23</xdr:row>
      <xdr:rowOff>76201</xdr:rowOff>
    </xdr:to>
    <xdr:sp macro="" textlink="">
      <xdr:nvSpPr>
        <xdr:cNvPr id="2" name="TextBox 1"/>
        <xdr:cNvSpPr txBox="1"/>
      </xdr:nvSpPr>
      <xdr:spPr>
        <a:xfrm>
          <a:off x="6962775" y="3962401"/>
          <a:ext cx="5153025"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sz="1400" b="1" i="0" baseline="0">
              <a:solidFill>
                <a:schemeClr val="dk1"/>
              </a:solidFill>
              <a:effectLst/>
              <a:latin typeface="+mn-lt"/>
              <a:ea typeface="+mn-ea"/>
              <a:cs typeface="+mn-cs"/>
            </a:rPr>
            <a:t>positive value: harvesting residue makes economic sense</a:t>
          </a:r>
          <a:endParaRPr lang="en-US" sz="1400">
            <a:effectLst/>
          </a:endParaRPr>
        </a:p>
        <a:p>
          <a:pPr rtl="0"/>
          <a:r>
            <a:rPr lang="en-US" sz="1400" b="1" i="0" baseline="0">
              <a:solidFill>
                <a:schemeClr val="dk1"/>
              </a:solidFill>
              <a:effectLst/>
              <a:latin typeface="+mn-lt"/>
              <a:ea typeface="+mn-ea"/>
              <a:cs typeface="+mn-cs"/>
            </a:rPr>
            <a:t>negative value: harvesting residue does NOT make economic sense</a:t>
          </a:r>
          <a:endParaRPr lang="en-US" sz="1400">
            <a:effectLst/>
          </a:endParaRPr>
        </a:p>
        <a:p>
          <a:endParaRPr lang="en-US" sz="1400"/>
        </a:p>
        <a:p>
          <a:endParaRPr lang="en-US" sz="1400"/>
        </a:p>
        <a:p>
          <a:endParaRPr lang="en-US"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svandonk2/Desktop/baling_Young%20and%20Klein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1-inputs"/>
      <sheetName val="2-revenue"/>
      <sheetName val="3-cost"/>
      <sheetName val="4-nutrients"/>
      <sheetName val="5-lime"/>
      <sheetName val="6 - irrigation water pumping"/>
      <sheetName val="7 - deficit irrigation"/>
      <sheetName val="8 - soil quality"/>
      <sheetName val="9 - weeds"/>
      <sheetName val="10 - diseases"/>
      <sheetName val="11 - SUMMARY"/>
    </sheetNames>
    <sheetDataSet>
      <sheetData sheetId="0"/>
      <sheetData sheetId="1">
        <row r="3">
          <cell r="A3" t="str">
            <v>corn price</v>
          </cell>
        </row>
        <row r="4">
          <cell r="A4" t="str">
            <v>field size</v>
          </cell>
          <cell r="C4" t="str">
            <v>acres</v>
          </cell>
        </row>
      </sheetData>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21" sqref="N21"/>
    </sheetView>
  </sheetViews>
  <sheetFormatPr defaultRowHeight="15"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5"/>
  <sheetViews>
    <sheetView workbookViewId="0">
      <selection activeCell="B6" sqref="B6"/>
    </sheetView>
  </sheetViews>
  <sheetFormatPr defaultRowHeight="15" x14ac:dyDescent="0.25"/>
  <cols>
    <col min="1" max="1" width="22" customWidth="1"/>
    <col min="2" max="2" width="11.7109375" customWidth="1"/>
    <col min="3" max="3" width="11" customWidth="1"/>
    <col min="4" max="4" width="4.42578125" customWidth="1"/>
  </cols>
  <sheetData>
    <row r="1" spans="1:5" s="1" customFormat="1" ht="21" x14ac:dyDescent="0.35">
      <c r="A1" s="41" t="s">
        <v>110</v>
      </c>
    </row>
    <row r="2" spans="1:5" s="1" customFormat="1" x14ac:dyDescent="0.25"/>
    <row r="3" spans="1:5" s="3" customFormat="1" x14ac:dyDescent="0.25">
      <c r="A3" s="3" t="str">
        <f>'1-inputs'!A3</f>
        <v>corn price</v>
      </c>
      <c r="B3" s="51">
        <f>'1-inputs'!B3</f>
        <v>0</v>
      </c>
      <c r="C3" s="3" t="str">
        <f>'1-inputs'!C3</f>
        <v>per bu</v>
      </c>
    </row>
    <row r="4" spans="1:5" s="3" customFormat="1" x14ac:dyDescent="0.25">
      <c r="A4" s="3" t="str">
        <f>'1-inputs'!A4</f>
        <v>field size</v>
      </c>
      <c r="B4" s="3">
        <f>'1-inputs'!B4</f>
        <v>0</v>
      </c>
      <c r="C4" s="3" t="str">
        <f>'1-inputs'!C4</f>
        <v>acres</v>
      </c>
    </row>
    <row r="5" spans="1:5" s="3" customFormat="1" x14ac:dyDescent="0.25"/>
    <row r="6" spans="1:5" x14ac:dyDescent="0.25">
      <c r="A6" t="s">
        <v>114</v>
      </c>
      <c r="B6" s="37">
        <v>0</v>
      </c>
      <c r="C6" t="s">
        <v>44</v>
      </c>
    </row>
    <row r="7" spans="1:5" x14ac:dyDescent="0.25">
      <c r="A7" t="s">
        <v>114</v>
      </c>
      <c r="B7" s="2">
        <f>B6*B3</f>
        <v>0</v>
      </c>
      <c r="C7" t="s">
        <v>58</v>
      </c>
    </row>
    <row r="8" spans="1:5" x14ac:dyDescent="0.25">
      <c r="A8" t="s">
        <v>114</v>
      </c>
      <c r="B8" s="29">
        <f>B4*B7</f>
        <v>0</v>
      </c>
      <c r="C8" t="s">
        <v>55</v>
      </c>
      <c r="D8">
        <f>B4</f>
        <v>0</v>
      </c>
      <c r="E8" t="str">
        <f>C4</f>
        <v>acres</v>
      </c>
    </row>
    <row r="10" spans="1:5" x14ac:dyDescent="0.25">
      <c r="A10" t="s">
        <v>79</v>
      </c>
      <c r="B10" s="45">
        <v>0</v>
      </c>
      <c r="C10" s="3" t="s">
        <v>58</v>
      </c>
    </row>
    <row r="11" spans="1:5" x14ac:dyDescent="0.25">
      <c r="A11" t="s">
        <v>80</v>
      </c>
      <c r="B11" s="45">
        <v>0</v>
      </c>
      <c r="C11" s="3" t="s">
        <v>58</v>
      </c>
    </row>
    <row r="12" spans="1:5" x14ac:dyDescent="0.25">
      <c r="A12" t="s">
        <v>84</v>
      </c>
      <c r="B12" s="4">
        <f>B10+B11</f>
        <v>0</v>
      </c>
      <c r="C12" s="3" t="s">
        <v>58</v>
      </c>
    </row>
    <row r="13" spans="1:5" x14ac:dyDescent="0.25">
      <c r="A13" t="s">
        <v>84</v>
      </c>
      <c r="B13" s="19">
        <f>B4*B12</f>
        <v>0</v>
      </c>
      <c r="C13" t="s">
        <v>55</v>
      </c>
      <c r="D13">
        <f>B4</f>
        <v>0</v>
      </c>
      <c r="E13" t="str">
        <f>C4</f>
        <v>acres</v>
      </c>
    </row>
    <row r="15" spans="1:5" ht="21" x14ac:dyDescent="0.35">
      <c r="A15" t="s">
        <v>29</v>
      </c>
      <c r="B15" s="50">
        <f>B8+B13</f>
        <v>0</v>
      </c>
      <c r="C15" t="s">
        <v>55</v>
      </c>
      <c r="D15">
        <f>B4</f>
        <v>0</v>
      </c>
      <c r="E15" t="str">
        <f>C4</f>
        <v>acres</v>
      </c>
    </row>
    <row r="19" spans="3:3" x14ac:dyDescent="0.25">
      <c r="C19" s="12"/>
    </row>
    <row r="20" spans="3:3" x14ac:dyDescent="0.25">
      <c r="C20" s="12"/>
    </row>
    <row r="21" spans="3:3" x14ac:dyDescent="0.25">
      <c r="C21" s="12"/>
    </row>
    <row r="22" spans="3:3" x14ac:dyDescent="0.25">
      <c r="C22" s="12"/>
    </row>
    <row r="23" spans="3:3" x14ac:dyDescent="0.25">
      <c r="C23" s="25"/>
    </row>
    <row r="24" spans="3:3" x14ac:dyDescent="0.25">
      <c r="C24" s="12"/>
    </row>
    <row r="25" spans="3:3" x14ac:dyDescent="0.25">
      <c r="C25" s="12"/>
    </row>
  </sheetData>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4"/>
  <sheetViews>
    <sheetView tabSelected="1" workbookViewId="0">
      <selection activeCell="B17" sqref="B17"/>
    </sheetView>
  </sheetViews>
  <sheetFormatPr defaultRowHeight="15" x14ac:dyDescent="0.25"/>
  <cols>
    <col min="1" max="1" width="13.7109375" customWidth="1"/>
    <col min="2" max="2" width="17" style="19" customWidth="1"/>
    <col min="3" max="3" width="7.140625" customWidth="1"/>
  </cols>
  <sheetData>
    <row r="1" spans="1:4" ht="21" x14ac:dyDescent="0.35">
      <c r="A1" s="41" t="s">
        <v>108</v>
      </c>
    </row>
    <row r="3" spans="1:4" x14ac:dyDescent="0.25">
      <c r="B3" s="19" t="s">
        <v>88</v>
      </c>
    </row>
    <row r="4" spans="1:4" s="3" customFormat="1" x14ac:dyDescent="0.25">
      <c r="B4" s="21" t="str">
        <f>'1-inputs'!A3</f>
        <v>corn price</v>
      </c>
      <c r="C4" s="51">
        <f>'1-inputs'!B3</f>
        <v>0</v>
      </c>
      <c r="D4" s="21" t="str">
        <f>'1-inputs'!C3</f>
        <v>per bu</v>
      </c>
    </row>
    <row r="5" spans="1:4" s="3" customFormat="1" x14ac:dyDescent="0.25">
      <c r="B5" s="21" t="str">
        <f>'1-inputs'!A4</f>
        <v>field size</v>
      </c>
      <c r="C5" s="23">
        <f>'1-inputs'!B4</f>
        <v>0</v>
      </c>
      <c r="D5" s="21" t="str">
        <f>'1-inputs'!C4</f>
        <v>acres</v>
      </c>
    </row>
    <row r="6" spans="1:4" s="3" customFormat="1" x14ac:dyDescent="0.25">
      <c r="B6" s="21" t="str">
        <f>'1-inputs'!A5</f>
        <v>residue removed</v>
      </c>
      <c r="C6" s="22">
        <f>'1-inputs'!B5</f>
        <v>0</v>
      </c>
      <c r="D6" s="21" t="str">
        <f>'1-inputs'!C5</f>
        <v>ton/ac</v>
      </c>
    </row>
    <row r="7" spans="1:4" s="3" customFormat="1" x14ac:dyDescent="0.25">
      <c r="B7" s="21"/>
      <c r="C7" s="22"/>
      <c r="D7" s="21"/>
    </row>
    <row r="8" spans="1:4" x14ac:dyDescent="0.25">
      <c r="A8" s="1" t="s">
        <v>69</v>
      </c>
      <c r="B8" s="28" t="s">
        <v>68</v>
      </c>
      <c r="C8" s="15" t="s">
        <v>77</v>
      </c>
      <c r="D8" s="1" t="s">
        <v>101</v>
      </c>
    </row>
    <row r="9" spans="1:4" x14ac:dyDescent="0.25">
      <c r="A9" t="s">
        <v>48</v>
      </c>
      <c r="B9" s="29">
        <f>'2-revenue'!B8</f>
        <v>0</v>
      </c>
      <c r="C9" s="14">
        <v>2</v>
      </c>
      <c r="D9" t="s">
        <v>70</v>
      </c>
    </row>
    <row r="10" spans="1:4" x14ac:dyDescent="0.25">
      <c r="A10" t="s">
        <v>56</v>
      </c>
      <c r="B10" s="29">
        <f>'3-cost'!B8*-1</f>
        <v>0</v>
      </c>
      <c r="C10" s="14">
        <v>3</v>
      </c>
      <c r="D10" t="s">
        <v>49</v>
      </c>
    </row>
    <row r="11" spans="1:4" x14ac:dyDescent="0.25">
      <c r="A11" t="s">
        <v>89</v>
      </c>
      <c r="B11" s="29">
        <f>'4-nutrients'!C20</f>
        <v>0</v>
      </c>
      <c r="C11" s="14">
        <v>4</v>
      </c>
      <c r="D11" t="s">
        <v>89</v>
      </c>
    </row>
    <row r="12" spans="1:4" x14ac:dyDescent="0.25">
      <c r="A12" t="s">
        <v>61</v>
      </c>
      <c r="B12" s="29">
        <f>'5-lime'!B13*-1</f>
        <v>0</v>
      </c>
      <c r="C12" s="14">
        <v>5</v>
      </c>
      <c r="D12" t="s">
        <v>61</v>
      </c>
    </row>
    <row r="13" spans="1:4" x14ac:dyDescent="0.25">
      <c r="A13" t="s">
        <v>100</v>
      </c>
      <c r="B13" s="29">
        <f>'6 - irrigation water pumping'!B20*-1</f>
        <v>0</v>
      </c>
      <c r="C13" s="14">
        <v>6</v>
      </c>
      <c r="D13" t="s">
        <v>51</v>
      </c>
    </row>
    <row r="14" spans="1:4" x14ac:dyDescent="0.25">
      <c r="A14" t="s">
        <v>102</v>
      </c>
      <c r="B14" s="29">
        <f>'7 - deficit irrigation'!B8*-1</f>
        <v>0</v>
      </c>
      <c r="C14" s="14">
        <v>7</v>
      </c>
      <c r="D14" t="s">
        <v>90</v>
      </c>
    </row>
    <row r="15" spans="1:4" x14ac:dyDescent="0.25">
      <c r="A15" t="s">
        <v>98</v>
      </c>
      <c r="B15" s="29">
        <f>'8 - weeds'!B18*-1</f>
        <v>0</v>
      </c>
      <c r="C15" s="14">
        <v>8</v>
      </c>
      <c r="D15" t="s">
        <v>91</v>
      </c>
    </row>
    <row r="16" spans="1:4" x14ac:dyDescent="0.25">
      <c r="A16" t="s">
        <v>103</v>
      </c>
      <c r="B16" s="29">
        <f>'9 - diseases'!B15</f>
        <v>0</v>
      </c>
      <c r="C16" s="14">
        <v>9</v>
      </c>
      <c r="D16" t="s">
        <v>92</v>
      </c>
    </row>
    <row r="17" spans="1:4" x14ac:dyDescent="0.25">
      <c r="A17" t="s">
        <v>104</v>
      </c>
      <c r="B17" s="38">
        <v>0</v>
      </c>
      <c r="C17" s="14"/>
      <c r="D17" t="s">
        <v>75</v>
      </c>
    </row>
    <row r="18" spans="1:4" x14ac:dyDescent="0.25">
      <c r="A18" t="s">
        <v>105</v>
      </c>
      <c r="B18" s="38">
        <v>0</v>
      </c>
      <c r="C18" s="14"/>
      <c r="D18" t="s">
        <v>76</v>
      </c>
    </row>
    <row r="19" spans="1:4" x14ac:dyDescent="0.25">
      <c r="A19" t="s">
        <v>93</v>
      </c>
      <c r="B19" s="38">
        <v>0</v>
      </c>
      <c r="C19" s="14"/>
      <c r="D19" t="s">
        <v>71</v>
      </c>
    </row>
    <row r="20" spans="1:4" x14ac:dyDescent="0.25">
      <c r="A20" t="s">
        <v>94</v>
      </c>
      <c r="B20" s="38">
        <v>0</v>
      </c>
      <c r="C20" s="14"/>
      <c r="D20" t="s">
        <v>72</v>
      </c>
    </row>
    <row r="21" spans="1:4" x14ac:dyDescent="0.25">
      <c r="A21" t="s">
        <v>95</v>
      </c>
      <c r="B21" s="39">
        <v>0</v>
      </c>
      <c r="D21" t="s">
        <v>50</v>
      </c>
    </row>
    <row r="22" spans="1:4" x14ac:dyDescent="0.25">
      <c r="A22" t="s">
        <v>73</v>
      </c>
      <c r="B22" s="38">
        <v>0</v>
      </c>
      <c r="D22" t="s">
        <v>73</v>
      </c>
    </row>
    <row r="23" spans="1:4" x14ac:dyDescent="0.25">
      <c r="A23" t="s">
        <v>96</v>
      </c>
      <c r="B23" s="38">
        <v>0</v>
      </c>
      <c r="D23" t="s">
        <v>74</v>
      </c>
    </row>
    <row r="24" spans="1:4" ht="21" x14ac:dyDescent="0.35">
      <c r="A24" t="s">
        <v>97</v>
      </c>
      <c r="B24" s="50">
        <f>SUM(B9:B23)</f>
        <v>0</v>
      </c>
      <c r="C24" s="1"/>
      <c r="D24" s="35" t="s">
        <v>97</v>
      </c>
    </row>
  </sheetData>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7"/>
  <sheetViews>
    <sheetView workbookViewId="0">
      <selection activeCell="B3" sqref="B3"/>
    </sheetView>
  </sheetViews>
  <sheetFormatPr defaultRowHeight="15" x14ac:dyDescent="0.25"/>
  <cols>
    <col min="1" max="1" width="20" customWidth="1"/>
    <col min="2" max="2" width="7.28515625" customWidth="1"/>
    <col min="3" max="3" width="7.7109375" customWidth="1"/>
    <col min="10" max="10" width="12.28515625" hidden="1" customWidth="1"/>
    <col min="11" max="11" width="7.42578125" hidden="1" customWidth="1"/>
    <col min="12" max="12" width="0" hidden="1" customWidth="1"/>
    <col min="13" max="13" width="12.28515625" hidden="1" customWidth="1"/>
  </cols>
  <sheetData>
    <row r="1" spans="1:9" s="1" customFormat="1" ht="21" x14ac:dyDescent="0.35">
      <c r="A1" s="42" t="s">
        <v>107</v>
      </c>
      <c r="B1"/>
    </row>
    <row r="2" spans="1:9" s="1" customFormat="1" x14ac:dyDescent="0.25">
      <c r="A2"/>
      <c r="B2"/>
    </row>
    <row r="3" spans="1:9" s="1" customFormat="1" x14ac:dyDescent="0.25">
      <c r="A3" s="24" t="s">
        <v>47</v>
      </c>
      <c r="B3" s="45">
        <v>0</v>
      </c>
      <c r="C3" s="3" t="s">
        <v>118</v>
      </c>
    </row>
    <row r="4" spans="1:9" x14ac:dyDescent="0.25">
      <c r="A4" s="24" t="s">
        <v>46</v>
      </c>
      <c r="B4" s="37">
        <v>0</v>
      </c>
      <c r="C4" t="s">
        <v>1</v>
      </c>
    </row>
    <row r="5" spans="1:9" x14ac:dyDescent="0.25">
      <c r="A5" s="24" t="s">
        <v>85</v>
      </c>
      <c r="B5" s="40">
        <v>0</v>
      </c>
      <c r="C5" s="16" t="s">
        <v>43</v>
      </c>
    </row>
    <row r="7" spans="1:9" s="3" customFormat="1" x14ac:dyDescent="0.25">
      <c r="A7"/>
      <c r="B7"/>
      <c r="C7"/>
      <c r="E7" s="19"/>
      <c r="F7"/>
      <c r="G7"/>
      <c r="H7"/>
      <c r="I7"/>
    </row>
    <row r="8" spans="1:9" x14ac:dyDescent="0.25">
      <c r="C8" s="3"/>
      <c r="D8" s="3"/>
      <c r="E8" s="19"/>
    </row>
    <row r="9" spans="1:9" x14ac:dyDescent="0.25">
      <c r="E9" s="19"/>
    </row>
    <row r="10" spans="1:9" x14ac:dyDescent="0.25">
      <c r="E10" s="5"/>
    </row>
    <row r="11" spans="1:9" x14ac:dyDescent="0.25">
      <c r="E11" s="5"/>
    </row>
    <row r="12" spans="1:9" x14ac:dyDescent="0.25">
      <c r="E12" s="5"/>
    </row>
    <row r="13" spans="1:9" x14ac:dyDescent="0.25">
      <c r="E13" s="5"/>
    </row>
    <row r="14" spans="1:9" x14ac:dyDescent="0.25">
      <c r="E14" s="5"/>
    </row>
    <row r="15" spans="1:9" x14ac:dyDescent="0.25">
      <c r="E15" s="5"/>
    </row>
    <row r="16" spans="1:9" x14ac:dyDescent="0.25">
      <c r="E16" s="19"/>
    </row>
    <row r="17" spans="4:5" x14ac:dyDescent="0.25">
      <c r="E17" s="19"/>
    </row>
    <row r="18" spans="4:5" x14ac:dyDescent="0.25">
      <c r="E18" s="19"/>
    </row>
    <row r="19" spans="4:5" x14ac:dyDescent="0.25">
      <c r="E19" s="19"/>
    </row>
    <row r="27" spans="4:5" x14ac:dyDescent="0.25">
      <c r="D27" s="54">
        <v>0</v>
      </c>
    </row>
  </sheetData>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8"/>
  <sheetViews>
    <sheetView workbookViewId="0">
      <selection activeCell="B6" sqref="B6"/>
    </sheetView>
  </sheetViews>
  <sheetFormatPr defaultRowHeight="15" x14ac:dyDescent="0.25"/>
  <cols>
    <col min="1" max="1" width="17.7109375" customWidth="1"/>
    <col min="2" max="2" width="11.7109375" customWidth="1"/>
    <col min="3" max="3" width="11" customWidth="1"/>
    <col min="4" max="4" width="4.85546875" customWidth="1"/>
  </cols>
  <sheetData>
    <row r="1" spans="1:5" s="1" customFormat="1" ht="21" x14ac:dyDescent="0.35">
      <c r="A1" s="41" t="s">
        <v>115</v>
      </c>
    </row>
    <row r="2" spans="1:5" s="1" customFormat="1" x14ac:dyDescent="0.25"/>
    <row r="3" spans="1:5" x14ac:dyDescent="0.25">
      <c r="A3" s="24" t="str">
        <f>'1-inputs'!A4</f>
        <v>field size</v>
      </c>
      <c r="B3">
        <f>'1-inputs'!B4</f>
        <v>0</v>
      </c>
      <c r="C3" t="str">
        <f>'1-inputs'!C4</f>
        <v>acres</v>
      </c>
    </row>
    <row r="4" spans="1:5" x14ac:dyDescent="0.25">
      <c r="A4" s="24" t="str">
        <f>'1-inputs'!A5</f>
        <v>residue removed</v>
      </c>
      <c r="B4" s="52">
        <f>'1-inputs'!B5</f>
        <v>0</v>
      </c>
      <c r="C4" t="str">
        <f>'1-inputs'!C5</f>
        <v>ton/ac</v>
      </c>
    </row>
    <row r="5" spans="1:5" x14ac:dyDescent="0.25">
      <c r="B5" s="12"/>
    </row>
    <row r="6" spans="1:5" x14ac:dyDescent="0.25">
      <c r="A6" s="24" t="s">
        <v>48</v>
      </c>
      <c r="B6" s="45">
        <v>0</v>
      </c>
      <c r="C6" t="s">
        <v>59</v>
      </c>
    </row>
    <row r="7" spans="1:5" x14ac:dyDescent="0.25">
      <c r="A7" s="24" t="s">
        <v>48</v>
      </c>
      <c r="B7" s="2">
        <f>B4*B6</f>
        <v>0</v>
      </c>
      <c r="C7" t="s">
        <v>58</v>
      </c>
    </row>
    <row r="8" spans="1:5" ht="21" x14ac:dyDescent="0.35">
      <c r="A8" s="24" t="s">
        <v>48</v>
      </c>
      <c r="B8" s="50">
        <f>B7*B3</f>
        <v>0</v>
      </c>
      <c r="C8" t="s">
        <v>54</v>
      </c>
      <c r="D8" s="3">
        <f>B3</f>
        <v>0</v>
      </c>
      <c r="E8" s="3" t="s">
        <v>1</v>
      </c>
    </row>
  </sheetData>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B5" sqref="B5"/>
    </sheetView>
  </sheetViews>
  <sheetFormatPr defaultRowHeight="15" x14ac:dyDescent="0.25"/>
  <cols>
    <col min="1" max="1" width="15.85546875" customWidth="1"/>
    <col min="2" max="2" width="11.5703125" customWidth="1"/>
    <col min="3" max="3" width="10.85546875" customWidth="1"/>
    <col min="4" max="4" width="5" customWidth="1"/>
  </cols>
  <sheetData>
    <row r="1" spans="1:5" s="1" customFormat="1" ht="21" x14ac:dyDescent="0.35">
      <c r="A1" s="41" t="s">
        <v>116</v>
      </c>
    </row>
    <row r="2" spans="1:5" x14ac:dyDescent="0.25">
      <c r="B2" s="12"/>
    </row>
    <row r="3" spans="1:5" x14ac:dyDescent="0.25">
      <c r="A3" s="24" t="str">
        <f>'1-inputs'!A4</f>
        <v>field size</v>
      </c>
      <c r="B3" s="12">
        <f>'1-inputs'!B4</f>
        <v>0</v>
      </c>
      <c r="C3" t="str">
        <f>'1-inputs'!C4</f>
        <v>acres</v>
      </c>
    </row>
    <row r="4" spans="1:5" x14ac:dyDescent="0.25">
      <c r="A4" s="24"/>
      <c r="B4" s="12"/>
    </row>
    <row r="5" spans="1:5" x14ac:dyDescent="0.25">
      <c r="A5" s="24" t="s">
        <v>45</v>
      </c>
      <c r="B5" s="45">
        <v>0</v>
      </c>
      <c r="C5" t="s">
        <v>65</v>
      </c>
    </row>
    <row r="6" spans="1:5" x14ac:dyDescent="0.25">
      <c r="A6" s="24" t="s">
        <v>67</v>
      </c>
      <c r="B6" s="37">
        <v>0</v>
      </c>
      <c r="C6" t="s">
        <v>66</v>
      </c>
    </row>
    <row r="7" spans="1:5" x14ac:dyDescent="0.25">
      <c r="A7" s="24" t="s">
        <v>56</v>
      </c>
      <c r="B7" s="2">
        <f>B5*B6</f>
        <v>0</v>
      </c>
      <c r="C7" t="s">
        <v>58</v>
      </c>
    </row>
    <row r="8" spans="1:5" ht="21" x14ac:dyDescent="0.35">
      <c r="A8" s="24" t="s">
        <v>56</v>
      </c>
      <c r="B8" s="50">
        <f>B7*B3</f>
        <v>0</v>
      </c>
      <c r="C8" t="s">
        <v>54</v>
      </c>
      <c r="D8" s="3">
        <f>B3</f>
        <v>0</v>
      </c>
      <c r="E8" s="3" t="s">
        <v>1</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N16" sqref="N16"/>
    </sheetView>
  </sheetViews>
  <sheetFormatPr defaultRowHeight="15" x14ac:dyDescent="0.25"/>
  <cols>
    <col min="1" max="1" width="13.28515625" style="14" customWidth="1"/>
    <col min="2" max="2" width="9.140625" style="14"/>
    <col min="3" max="3" width="11.42578125" style="14" customWidth="1"/>
    <col min="4" max="4" width="10.42578125" style="18" customWidth="1"/>
    <col min="5" max="5" width="9.140625" style="18"/>
  </cols>
  <sheetData>
    <row r="1" spans="1:9" ht="21" x14ac:dyDescent="0.35">
      <c r="A1" s="41" t="s">
        <v>117</v>
      </c>
    </row>
    <row r="3" spans="1:9" s="1" customFormat="1" x14ac:dyDescent="0.25">
      <c r="A3" s="15"/>
      <c r="B3" s="15"/>
      <c r="C3" s="15"/>
      <c r="D3" s="17"/>
      <c r="E3" s="17" t="s">
        <v>39</v>
      </c>
    </row>
    <row r="4" spans="1:9" s="1" customFormat="1" x14ac:dyDescent="0.25">
      <c r="A4" s="15"/>
      <c r="B4" s="15"/>
      <c r="C4" s="15"/>
      <c r="D4" s="17"/>
      <c r="E4" s="17" t="s">
        <v>40</v>
      </c>
    </row>
    <row r="5" spans="1:9" s="1" customFormat="1" x14ac:dyDescent="0.25">
      <c r="A5" s="15"/>
      <c r="B5" s="15" t="s">
        <v>31</v>
      </c>
      <c r="C5" s="15" t="s">
        <v>31</v>
      </c>
      <c r="D5" s="17" t="s">
        <v>35</v>
      </c>
      <c r="E5" s="17" t="s">
        <v>36</v>
      </c>
    </row>
    <row r="6" spans="1:9" s="1" customFormat="1" x14ac:dyDescent="0.25">
      <c r="A6" s="15"/>
      <c r="B6" s="15" t="s">
        <v>32</v>
      </c>
      <c r="C6" s="15" t="s">
        <v>32</v>
      </c>
      <c r="D6" s="17" t="s">
        <v>36</v>
      </c>
      <c r="E6" s="17" t="s">
        <v>41</v>
      </c>
    </row>
    <row r="7" spans="1:9" s="1" customFormat="1" x14ac:dyDescent="0.25">
      <c r="A7" s="15"/>
      <c r="B7" s="15" t="s">
        <v>33</v>
      </c>
      <c r="C7" s="15" t="s">
        <v>33</v>
      </c>
      <c r="D7" s="17" t="s">
        <v>37</v>
      </c>
      <c r="E7" s="17" t="s">
        <v>33</v>
      </c>
    </row>
    <row r="8" spans="1:9" s="1" customFormat="1" x14ac:dyDescent="0.25">
      <c r="A8" s="15" t="s">
        <v>42</v>
      </c>
      <c r="B8" s="15" t="s">
        <v>4</v>
      </c>
      <c r="C8" s="15" t="s">
        <v>30</v>
      </c>
      <c r="D8" s="17" t="s">
        <v>34</v>
      </c>
      <c r="E8" s="17" t="s">
        <v>38</v>
      </c>
    </row>
    <row r="9" spans="1:9" x14ac:dyDescent="0.25">
      <c r="A9" s="14" t="s">
        <v>25</v>
      </c>
      <c r="B9" s="43">
        <v>0.85</v>
      </c>
      <c r="C9" s="14">
        <f>20*B9</f>
        <v>17</v>
      </c>
      <c r="D9" s="44">
        <v>0</v>
      </c>
      <c r="E9" s="18">
        <f>C9*D9</f>
        <v>0</v>
      </c>
      <c r="G9" s="1"/>
      <c r="H9" s="24"/>
    </row>
    <row r="10" spans="1:9" x14ac:dyDescent="0.25">
      <c r="A10" s="14" t="s">
        <v>28</v>
      </c>
      <c r="B10" s="43">
        <v>0.2</v>
      </c>
      <c r="C10" s="14">
        <f t="shared" ref="C10:C12" si="0">20*B10</f>
        <v>4</v>
      </c>
      <c r="D10" s="44">
        <v>0</v>
      </c>
      <c r="E10" s="18">
        <f t="shared" ref="E10:E12" si="1">C10*D10</f>
        <v>0</v>
      </c>
      <c r="H10" s="24"/>
    </row>
    <row r="11" spans="1:9" x14ac:dyDescent="0.25">
      <c r="A11" s="14" t="s">
        <v>26</v>
      </c>
      <c r="B11" s="43">
        <v>1.7</v>
      </c>
      <c r="C11" s="14">
        <f t="shared" si="0"/>
        <v>34</v>
      </c>
      <c r="D11" s="44">
        <v>0</v>
      </c>
      <c r="E11" s="18">
        <f t="shared" si="1"/>
        <v>0</v>
      </c>
      <c r="H11" s="24"/>
    </row>
    <row r="12" spans="1:9" x14ac:dyDescent="0.25">
      <c r="A12" s="14" t="s">
        <v>27</v>
      </c>
      <c r="B12" s="43">
        <v>0.15</v>
      </c>
      <c r="C12" s="14">
        <f t="shared" si="0"/>
        <v>3</v>
      </c>
      <c r="D12" s="44">
        <v>0</v>
      </c>
      <c r="E12" s="18">
        <f t="shared" si="1"/>
        <v>0</v>
      </c>
      <c r="H12" s="24"/>
    </row>
    <row r="13" spans="1:9" s="1" customFormat="1" x14ac:dyDescent="0.25">
      <c r="A13" s="15" t="s">
        <v>29</v>
      </c>
      <c r="B13" s="15"/>
      <c r="C13" s="15"/>
      <c r="D13" s="17"/>
      <c r="E13" s="27">
        <f>SUM(E9:E12)</f>
        <v>0</v>
      </c>
      <c r="G13"/>
      <c r="H13" s="24"/>
      <c r="I13" s="3"/>
    </row>
    <row r="16" spans="1:9" x14ac:dyDescent="0.25">
      <c r="B16" s="14" t="str">
        <f>'1-inputs'!A4</f>
        <v>field size</v>
      </c>
      <c r="C16" s="24">
        <f>'1-inputs'!B4</f>
        <v>0</v>
      </c>
      <c r="D16" s="16" t="str">
        <f>'1-inputs'!C4</f>
        <v>acres</v>
      </c>
      <c r="F16" s="18"/>
    </row>
    <row r="17" spans="2:6" x14ac:dyDescent="0.25">
      <c r="B17" s="24" t="str">
        <f>'1-inputs'!A5</f>
        <v>residue removed</v>
      </c>
      <c r="C17" s="53">
        <f>'1-inputs'!B5</f>
        <v>0</v>
      </c>
      <c r="D17" s="16" t="str">
        <f>'1-inputs'!C5</f>
        <v>ton/ac</v>
      </c>
      <c r="F17" s="18"/>
    </row>
    <row r="18" spans="2:6" x14ac:dyDescent="0.25">
      <c r="C18" s="24"/>
      <c r="F18" s="18"/>
    </row>
    <row r="19" spans="2:6" x14ac:dyDescent="0.25">
      <c r="B19" s="24" t="s">
        <v>56</v>
      </c>
      <c r="C19" s="20">
        <f>E13*C17</f>
        <v>0</v>
      </c>
      <c r="D19" s="16" t="s">
        <v>58</v>
      </c>
    </row>
    <row r="20" spans="2:6" ht="21" x14ac:dyDescent="0.35">
      <c r="B20" s="24" t="s">
        <v>57</v>
      </c>
      <c r="C20" s="49">
        <f>C16*C19</f>
        <v>0</v>
      </c>
      <c r="D20" s="16" t="s">
        <v>55</v>
      </c>
      <c r="E20" s="26">
        <f>C16</f>
        <v>0</v>
      </c>
      <c r="F20" s="3" t="s">
        <v>1</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3"/>
  <sheetViews>
    <sheetView workbookViewId="0">
      <selection activeCell="B6" sqref="B6"/>
    </sheetView>
  </sheetViews>
  <sheetFormatPr defaultRowHeight="15" x14ac:dyDescent="0.25"/>
  <cols>
    <col min="1" max="1" width="16.7109375" customWidth="1"/>
    <col min="2" max="2" width="10.42578125" style="20" customWidth="1"/>
    <col min="3" max="3" width="10.7109375" customWidth="1"/>
    <col min="4" max="4" width="5.28515625" customWidth="1"/>
  </cols>
  <sheetData>
    <row r="1" spans="1:5" ht="21" x14ac:dyDescent="0.35">
      <c r="A1" s="41" t="s">
        <v>119</v>
      </c>
    </row>
    <row r="3" spans="1:5" x14ac:dyDescent="0.25">
      <c r="A3" s="3" t="str">
        <f>'1-inputs'!A5</f>
        <v>residue removed</v>
      </c>
      <c r="B3" s="31">
        <f>'1-inputs'!B5</f>
        <v>0</v>
      </c>
      <c r="C3" s="3" t="str">
        <f>'1-inputs'!C5</f>
        <v>ton/ac</v>
      </c>
      <c r="E3" s="1"/>
    </row>
    <row r="4" spans="1:5" x14ac:dyDescent="0.25">
      <c r="A4" s="3" t="str">
        <f>'1-inputs'!A4</f>
        <v>field size</v>
      </c>
      <c r="B4" s="32">
        <f>'1-inputs'!B4</f>
        <v>0</v>
      </c>
      <c r="C4" s="3" t="str">
        <f>'1-inputs'!C4</f>
        <v>acres</v>
      </c>
    </row>
    <row r="6" spans="1:5" x14ac:dyDescent="0.25">
      <c r="A6" t="s">
        <v>62</v>
      </c>
      <c r="B6" s="56">
        <v>0</v>
      </c>
      <c r="C6" t="s">
        <v>60</v>
      </c>
    </row>
    <row r="7" spans="1:5" x14ac:dyDescent="0.25">
      <c r="A7" t="s">
        <v>87</v>
      </c>
      <c r="B7" s="57">
        <v>0</v>
      </c>
      <c r="C7" t="s">
        <v>64</v>
      </c>
    </row>
    <row r="8" spans="1:5" s="1" customFormat="1" x14ac:dyDescent="0.25">
      <c r="A8" t="s">
        <v>87</v>
      </c>
      <c r="B8" s="33">
        <f>B6*B7/2000</f>
        <v>0</v>
      </c>
      <c r="C8" s="3" t="s">
        <v>63</v>
      </c>
      <c r="D8" s="3"/>
      <c r="E8"/>
    </row>
    <row r="9" spans="1:5" x14ac:dyDescent="0.25">
      <c r="A9" t="s">
        <v>87</v>
      </c>
      <c r="B9" s="20">
        <f>B3*B8</f>
        <v>0</v>
      </c>
      <c r="C9" s="16" t="s">
        <v>58</v>
      </c>
      <c r="D9" s="18"/>
    </row>
    <row r="10" spans="1:5" x14ac:dyDescent="0.25">
      <c r="A10" s="16" t="s">
        <v>86</v>
      </c>
      <c r="B10" s="55">
        <v>0</v>
      </c>
      <c r="C10" s="16" t="s">
        <v>58</v>
      </c>
      <c r="D10" s="26"/>
      <c r="E10" s="3"/>
    </row>
    <row r="11" spans="1:5" x14ac:dyDescent="0.25">
      <c r="A11" s="16" t="s">
        <v>57</v>
      </c>
      <c r="B11" s="34">
        <f>B9+B10</f>
        <v>0</v>
      </c>
      <c r="C11" s="16" t="s">
        <v>58</v>
      </c>
    </row>
    <row r="12" spans="1:5" x14ac:dyDescent="0.25">
      <c r="A12" s="16"/>
    </row>
    <row r="13" spans="1:5" ht="21" x14ac:dyDescent="0.35">
      <c r="A13" s="16" t="s">
        <v>57</v>
      </c>
      <c r="B13" s="49">
        <f>B4*B11</f>
        <v>0</v>
      </c>
      <c r="C13" s="16" t="s">
        <v>55</v>
      </c>
      <c r="D13" s="26">
        <f>B4</f>
        <v>0</v>
      </c>
      <c r="E13" s="3" t="s">
        <v>1</v>
      </c>
    </row>
  </sheetData>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
  <sheetViews>
    <sheetView workbookViewId="0">
      <selection activeCell="O36" sqref="O36"/>
    </sheetView>
  </sheetViews>
  <sheetFormatPr defaultRowHeight="15" x14ac:dyDescent="0.25"/>
  <cols>
    <col min="1" max="1" width="21" customWidth="1"/>
    <col min="2" max="2" width="13.42578125" customWidth="1"/>
    <col min="3" max="3" width="6.7109375" customWidth="1"/>
    <col min="4" max="4" width="5.28515625" customWidth="1"/>
    <col min="5" max="5" width="4.42578125" customWidth="1"/>
    <col min="10" max="10" width="12.28515625" hidden="1" customWidth="1"/>
    <col min="11" max="11" width="7.42578125" hidden="1" customWidth="1"/>
    <col min="12" max="13" width="0" hidden="1" customWidth="1"/>
  </cols>
  <sheetData>
    <row r="1" spans="1:13" ht="21" x14ac:dyDescent="0.35">
      <c r="A1" s="41" t="s">
        <v>109</v>
      </c>
    </row>
    <row r="2" spans="1:13" s="1" customFormat="1" x14ac:dyDescent="0.25"/>
    <row r="3" spans="1:13" s="3" customFormat="1" x14ac:dyDescent="0.25">
      <c r="A3" s="3" t="str">
        <f>'1-inputs'!A4</f>
        <v>field size</v>
      </c>
      <c r="B3" s="3">
        <f>'1-inputs'!B4</f>
        <v>0</v>
      </c>
      <c r="C3" s="3" t="str">
        <f>'1-inputs'!C4</f>
        <v>acres</v>
      </c>
    </row>
    <row r="4" spans="1:13" s="1" customFormat="1" x14ac:dyDescent="0.25"/>
    <row r="5" spans="1:13" x14ac:dyDescent="0.25">
      <c r="A5" t="s">
        <v>111</v>
      </c>
      <c r="B5" s="37">
        <v>0</v>
      </c>
      <c r="C5" t="s">
        <v>0</v>
      </c>
    </row>
    <row r="6" spans="1:13" x14ac:dyDescent="0.25">
      <c r="A6" t="s">
        <v>111</v>
      </c>
      <c r="B6" s="12">
        <f>B5*B3</f>
        <v>0</v>
      </c>
      <c r="C6" t="s">
        <v>18</v>
      </c>
    </row>
    <row r="7" spans="1:13" x14ac:dyDescent="0.25">
      <c r="B7" s="12"/>
    </row>
    <row r="8" spans="1:13" s="3" customFormat="1" x14ac:dyDescent="0.25">
      <c r="A8" t="s">
        <v>23</v>
      </c>
      <c r="B8" s="46">
        <v>0</v>
      </c>
      <c r="C8" s="3" t="s">
        <v>2</v>
      </c>
    </row>
    <row r="9" spans="1:13" s="3" customFormat="1" x14ac:dyDescent="0.25">
      <c r="A9" t="s">
        <v>24</v>
      </c>
      <c r="B9" s="46">
        <v>0</v>
      </c>
      <c r="C9" s="3" t="s">
        <v>3</v>
      </c>
    </row>
    <row r="10" spans="1:13" s="3" customFormat="1" x14ac:dyDescent="0.25">
      <c r="A10" s="3" t="s">
        <v>5</v>
      </c>
      <c r="B10" s="7">
        <f>B8+B9*2.31</f>
        <v>0</v>
      </c>
      <c r="C10" s="3" t="s">
        <v>2</v>
      </c>
      <c r="J10" s="1" t="s">
        <v>22</v>
      </c>
    </row>
    <row r="11" spans="1:13" s="3" customFormat="1" x14ac:dyDescent="0.25">
      <c r="B11" s="7"/>
    </row>
    <row r="12" spans="1:13" s="3" customFormat="1" x14ac:dyDescent="0.25">
      <c r="A12" t="s">
        <v>15</v>
      </c>
      <c r="B12" s="47" t="s">
        <v>6</v>
      </c>
      <c r="F12"/>
      <c r="G12"/>
      <c r="H12"/>
      <c r="J12" t="s">
        <v>6</v>
      </c>
      <c r="K12" s="8">
        <v>1</v>
      </c>
      <c r="L12" s="13" t="s">
        <v>21</v>
      </c>
      <c r="M12" s="13" t="s">
        <v>20</v>
      </c>
    </row>
    <row r="13" spans="1:13" s="3" customFormat="1" x14ac:dyDescent="0.25">
      <c r="A13" t="s">
        <v>12</v>
      </c>
      <c r="B13" s="46">
        <v>80</v>
      </c>
      <c r="C13" s="3" t="s">
        <v>4</v>
      </c>
      <c r="F13"/>
      <c r="G13"/>
      <c r="H13"/>
      <c r="J13" t="s">
        <v>7</v>
      </c>
      <c r="K13" s="8">
        <v>14.12</v>
      </c>
      <c r="L13" s="9" t="s">
        <v>8</v>
      </c>
      <c r="M13" s="9" t="s">
        <v>8</v>
      </c>
    </row>
    <row r="14" spans="1:13" s="3" customFormat="1" x14ac:dyDescent="0.25">
      <c r="A14" t="s">
        <v>19</v>
      </c>
      <c r="B14" s="3">
        <f>LOOKUP(B12,J12:J16,K12:K16)</f>
        <v>1</v>
      </c>
      <c r="F14"/>
      <c r="G14"/>
      <c r="H14"/>
      <c r="J14" t="s">
        <v>9</v>
      </c>
      <c r="K14" s="8">
        <v>1.4430000000000001</v>
      </c>
      <c r="L14" s="13" t="s">
        <v>21</v>
      </c>
      <c r="M14" s="13" t="s">
        <v>20</v>
      </c>
    </row>
    <row r="15" spans="1:13" s="3" customFormat="1" x14ac:dyDescent="0.25">
      <c r="A15" t="s">
        <v>16</v>
      </c>
      <c r="B15" s="6">
        <f>0.0091*B10*B14*100/B13</f>
        <v>0</v>
      </c>
      <c r="C15" s="3" t="str">
        <f>LOOKUP(B12,J12:J16,L12:L16)</f>
        <v>gallons</v>
      </c>
      <c r="D15" t="s">
        <v>13</v>
      </c>
      <c r="F15"/>
      <c r="G15"/>
      <c r="H15"/>
      <c r="J15" t="s">
        <v>17</v>
      </c>
      <c r="K15" s="10">
        <v>0.2026</v>
      </c>
      <c r="L15" s="9" t="s">
        <v>10</v>
      </c>
      <c r="M15" s="9" t="s">
        <v>10</v>
      </c>
    </row>
    <row r="16" spans="1:13" s="3" customFormat="1" x14ac:dyDescent="0.25">
      <c r="F16"/>
      <c r="G16"/>
      <c r="H16"/>
      <c r="J16" t="s">
        <v>11</v>
      </c>
      <c r="K16" s="10">
        <v>1.8140000000000001</v>
      </c>
      <c r="L16" s="13" t="s">
        <v>21</v>
      </c>
      <c r="M16" s="13" t="s">
        <v>20</v>
      </c>
    </row>
    <row r="17" spans="1:6" s="3" customFormat="1" x14ac:dyDescent="0.25">
      <c r="A17" t="s">
        <v>14</v>
      </c>
      <c r="B17" s="48">
        <v>0</v>
      </c>
      <c r="C17" s="3" t="s">
        <v>53</v>
      </c>
      <c r="D17" s="3" t="str">
        <f>LOOKUP(B12,J12:J16,M12:M16)</f>
        <v>gallon</v>
      </c>
    </row>
    <row r="18" spans="1:6" s="3" customFormat="1" x14ac:dyDescent="0.25">
      <c r="A18" t="s">
        <v>52</v>
      </c>
      <c r="B18" s="4">
        <f>B15*B17</f>
        <v>0</v>
      </c>
      <c r="C18" t="s">
        <v>13</v>
      </c>
    </row>
    <row r="19" spans="1:6" s="3" customFormat="1" x14ac:dyDescent="0.25">
      <c r="A19" t="s">
        <v>52</v>
      </c>
      <c r="B19" s="2">
        <f>B5*B18</f>
        <v>0</v>
      </c>
      <c r="C19" t="s">
        <v>58</v>
      </c>
    </row>
    <row r="20" spans="1:6" s="3" customFormat="1" ht="21" x14ac:dyDescent="0.35">
      <c r="A20" t="s">
        <v>52</v>
      </c>
      <c r="B20" s="50">
        <f>B19*B3</f>
        <v>0</v>
      </c>
      <c r="C20" t="s">
        <v>54</v>
      </c>
      <c r="E20" s="3">
        <f>B3</f>
        <v>0</v>
      </c>
      <c r="F20" s="3" t="s">
        <v>1</v>
      </c>
    </row>
    <row r="21" spans="1:6" x14ac:dyDescent="0.25">
      <c r="A21" s="3"/>
      <c r="B21" s="11"/>
      <c r="C21" s="3"/>
      <c r="D21" s="3"/>
    </row>
    <row r="22" spans="1:6" x14ac:dyDescent="0.25">
      <c r="B22" s="2"/>
    </row>
    <row r="23" spans="1:6" x14ac:dyDescent="0.25">
      <c r="B23" s="5"/>
    </row>
  </sheetData>
  <dataValidations count="1">
    <dataValidation type="list" allowBlank="1" showInputMessage="1" showErrorMessage="1" sqref="B12">
      <formula1>$J$12:$J$16</formula1>
    </dataValidation>
  </dataValidation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3"/>
  <sheetViews>
    <sheetView workbookViewId="0">
      <selection activeCell="B6" sqref="B6"/>
    </sheetView>
  </sheetViews>
  <sheetFormatPr defaultRowHeight="15" x14ac:dyDescent="0.25"/>
  <cols>
    <col min="1" max="1" width="17" customWidth="1"/>
    <col min="2" max="2" width="12.5703125" customWidth="1"/>
    <col min="3" max="3" width="12" customWidth="1"/>
    <col min="4" max="4" width="5" customWidth="1"/>
  </cols>
  <sheetData>
    <row r="1" spans="1:5" s="1" customFormat="1" ht="21" x14ac:dyDescent="0.35">
      <c r="A1" s="41" t="s">
        <v>112</v>
      </c>
    </row>
    <row r="2" spans="1:5" s="1" customFormat="1" x14ac:dyDescent="0.25"/>
    <row r="3" spans="1:5" s="3" customFormat="1" x14ac:dyDescent="0.25">
      <c r="A3" s="3" t="str">
        <f>'1-inputs'!A3</f>
        <v>corn price</v>
      </c>
      <c r="B3" s="51">
        <f>'1-inputs'!B3</f>
        <v>0</v>
      </c>
      <c r="C3" s="3" t="str">
        <f>'1-inputs'!C3</f>
        <v>per bu</v>
      </c>
    </row>
    <row r="4" spans="1:5" s="3" customFormat="1" x14ac:dyDescent="0.25">
      <c r="A4" s="3" t="str">
        <f>'1-inputs'!A4</f>
        <v>field size</v>
      </c>
      <c r="B4" s="3">
        <f>'1-inputs'!B4</f>
        <v>0</v>
      </c>
      <c r="C4" s="3" t="str">
        <f>'1-inputs'!C4</f>
        <v>acres</v>
      </c>
    </row>
    <row r="5" spans="1:5" s="3" customFormat="1" x14ac:dyDescent="0.25"/>
    <row r="6" spans="1:5" x14ac:dyDescent="0.25">
      <c r="A6" t="s">
        <v>113</v>
      </c>
      <c r="B6" s="37">
        <v>0</v>
      </c>
      <c r="C6" t="s">
        <v>44</v>
      </c>
    </row>
    <row r="7" spans="1:5" x14ac:dyDescent="0.25">
      <c r="A7" t="s">
        <v>113</v>
      </c>
      <c r="B7" s="2">
        <f>B6*B3</f>
        <v>0</v>
      </c>
      <c r="C7" t="s">
        <v>58</v>
      </c>
    </row>
    <row r="8" spans="1:5" ht="21" x14ac:dyDescent="0.35">
      <c r="A8" t="s">
        <v>113</v>
      </c>
      <c r="B8" s="50">
        <f>B4*B7</f>
        <v>0</v>
      </c>
      <c r="C8" t="s">
        <v>55</v>
      </c>
      <c r="D8">
        <f>B4</f>
        <v>0</v>
      </c>
      <c r="E8" t="str">
        <f>C4</f>
        <v>acres</v>
      </c>
    </row>
    <row r="17" spans="3:3" x14ac:dyDescent="0.25">
      <c r="C17" s="12"/>
    </row>
    <row r="18" spans="3:3" x14ac:dyDescent="0.25">
      <c r="C18" s="12"/>
    </row>
    <row r="19" spans="3:3" x14ac:dyDescent="0.25">
      <c r="C19" s="12"/>
    </row>
    <row r="20" spans="3:3" x14ac:dyDescent="0.25">
      <c r="C20" s="12"/>
    </row>
    <row r="21" spans="3:3" x14ac:dyDescent="0.25">
      <c r="C21" s="25"/>
    </row>
    <row r="22" spans="3:3" x14ac:dyDescent="0.25">
      <c r="C22" s="12"/>
    </row>
    <row r="23" spans="3:3" x14ac:dyDescent="0.25">
      <c r="C23" s="12"/>
    </row>
  </sheetData>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8"/>
  <sheetViews>
    <sheetView workbookViewId="0">
      <selection activeCell="B6" sqref="B6"/>
    </sheetView>
  </sheetViews>
  <sheetFormatPr defaultRowHeight="15" x14ac:dyDescent="0.25"/>
  <cols>
    <col min="1" max="1" width="22" customWidth="1"/>
    <col min="2" max="2" width="12.28515625" customWidth="1"/>
    <col min="3" max="3" width="10.5703125" customWidth="1"/>
    <col min="4" max="4" width="4.140625" customWidth="1"/>
  </cols>
  <sheetData>
    <row r="1" spans="1:5" s="1" customFormat="1" ht="21" x14ac:dyDescent="0.35">
      <c r="A1" s="41" t="s">
        <v>106</v>
      </c>
    </row>
    <row r="2" spans="1:5" s="1" customFormat="1" x14ac:dyDescent="0.25"/>
    <row r="3" spans="1:5" s="3" customFormat="1" x14ac:dyDescent="0.25">
      <c r="A3" s="3" t="str">
        <f>'[1]1-inputs'!A3</f>
        <v>corn price</v>
      </c>
      <c r="B3" s="51">
        <f>'1-inputs'!B3</f>
        <v>0</v>
      </c>
      <c r="C3" s="3" t="s">
        <v>118</v>
      </c>
    </row>
    <row r="4" spans="1:5" s="3" customFormat="1" x14ac:dyDescent="0.25">
      <c r="A4" s="3" t="str">
        <f>'[1]1-inputs'!A4</f>
        <v>field size</v>
      </c>
      <c r="B4" s="3">
        <f>'1-inputs'!B4</f>
        <v>0</v>
      </c>
      <c r="C4" s="3" t="str">
        <f>'[1]1-inputs'!C4</f>
        <v>acres</v>
      </c>
    </row>
    <row r="5" spans="1:5" s="3" customFormat="1" x14ac:dyDescent="0.25"/>
    <row r="6" spans="1:5" x14ac:dyDescent="0.25">
      <c r="A6" t="s">
        <v>78</v>
      </c>
      <c r="B6" s="37">
        <v>0</v>
      </c>
      <c r="C6" t="s">
        <v>44</v>
      </c>
    </row>
    <row r="7" spans="1:5" x14ac:dyDescent="0.25">
      <c r="A7" t="s">
        <v>78</v>
      </c>
      <c r="B7" s="2">
        <f>B6*B3</f>
        <v>0</v>
      </c>
      <c r="C7" t="s">
        <v>58</v>
      </c>
    </row>
    <row r="8" spans="1:5" x14ac:dyDescent="0.25">
      <c r="A8" t="s">
        <v>78</v>
      </c>
      <c r="B8" s="29">
        <f>B4*B7</f>
        <v>0</v>
      </c>
      <c r="C8" t="s">
        <v>55</v>
      </c>
      <c r="D8">
        <f>B4</f>
        <v>0</v>
      </c>
      <c r="E8" t="str">
        <f>C4</f>
        <v>acres</v>
      </c>
    </row>
    <row r="10" spans="1:5" x14ac:dyDescent="0.25">
      <c r="A10" t="s">
        <v>81</v>
      </c>
      <c r="B10" s="45">
        <v>0</v>
      </c>
      <c r="C10" t="s">
        <v>58</v>
      </c>
    </row>
    <row r="11" spans="1:5" x14ac:dyDescent="0.25">
      <c r="A11" t="s">
        <v>82</v>
      </c>
      <c r="B11" s="45">
        <v>0</v>
      </c>
      <c r="C11" t="s">
        <v>58</v>
      </c>
    </row>
    <row r="12" spans="1:5" x14ac:dyDescent="0.25">
      <c r="A12" t="s">
        <v>83</v>
      </c>
      <c r="B12" s="4">
        <f>B10+B11</f>
        <v>0</v>
      </c>
      <c r="C12" t="s">
        <v>58</v>
      </c>
    </row>
    <row r="13" spans="1:5" x14ac:dyDescent="0.25">
      <c r="A13" t="s">
        <v>83</v>
      </c>
      <c r="B13" s="36">
        <f>B4*B12</f>
        <v>0</v>
      </c>
      <c r="C13" t="s">
        <v>55</v>
      </c>
      <c r="D13">
        <f>B4</f>
        <v>0</v>
      </c>
      <c r="E13" t="str">
        <f>C4</f>
        <v>acres</v>
      </c>
    </row>
    <row r="14" spans="1:5" x14ac:dyDescent="0.25">
      <c r="B14" s="12"/>
      <c r="C14" s="3"/>
    </row>
    <row r="15" spans="1:5" x14ac:dyDescent="0.25">
      <c r="A15" t="s">
        <v>99</v>
      </c>
      <c r="B15" s="45">
        <v>0</v>
      </c>
      <c r="C15" t="s">
        <v>58</v>
      </c>
    </row>
    <row r="16" spans="1:5" x14ac:dyDescent="0.25">
      <c r="A16" t="s">
        <v>99</v>
      </c>
      <c r="B16" s="19">
        <f>B4*B15</f>
        <v>0</v>
      </c>
      <c r="C16" t="s">
        <v>55</v>
      </c>
      <c r="D16">
        <f>B4</f>
        <v>0</v>
      </c>
      <c r="E16" t="str">
        <f>C4</f>
        <v>acres</v>
      </c>
    </row>
    <row r="17" spans="1:5" x14ac:dyDescent="0.25">
      <c r="B17" s="30"/>
    </row>
    <row r="18" spans="1:5" ht="21" x14ac:dyDescent="0.35">
      <c r="A18" t="s">
        <v>29</v>
      </c>
      <c r="B18" s="50">
        <f>B8+B13+B16</f>
        <v>0</v>
      </c>
      <c r="C18" t="s">
        <v>55</v>
      </c>
      <c r="D18">
        <f>B4</f>
        <v>0</v>
      </c>
      <c r="E18" t="str">
        <f>C4</f>
        <v>acres</v>
      </c>
    </row>
    <row r="22" spans="1:5" x14ac:dyDescent="0.25">
      <c r="C22" s="12"/>
    </row>
    <row r="23" spans="1:5" x14ac:dyDescent="0.25">
      <c r="C23" s="12"/>
    </row>
    <row r="24" spans="1:5" x14ac:dyDescent="0.25">
      <c r="C24" s="12"/>
    </row>
    <row r="25" spans="1:5" x14ac:dyDescent="0.25">
      <c r="C25" s="12"/>
    </row>
    <row r="26" spans="1:5" x14ac:dyDescent="0.25">
      <c r="C26" s="25"/>
    </row>
    <row r="27" spans="1:5" x14ac:dyDescent="0.25">
      <c r="C27" s="12"/>
    </row>
    <row r="28" spans="1:5" x14ac:dyDescent="0.25">
      <c r="C28" s="12"/>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Title Page</vt:lpstr>
      <vt:lpstr>1-inputs</vt:lpstr>
      <vt:lpstr>2-revenue</vt:lpstr>
      <vt:lpstr>3-cost</vt:lpstr>
      <vt:lpstr>4-nutrients</vt:lpstr>
      <vt:lpstr>5-lime</vt:lpstr>
      <vt:lpstr>6 - irrigation water pumping</vt:lpstr>
      <vt:lpstr>7 - deficit irrigation</vt:lpstr>
      <vt:lpstr>8 - weeds</vt:lpstr>
      <vt:lpstr>9 - diseases</vt:lpstr>
      <vt:lpstr>10 - SUMMARY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reviewer</dc:creator>
  <cp:lastModifiedBy>Lisa Jasa</cp:lastModifiedBy>
  <cp:lastPrinted>2012-05-02T13:16:29Z</cp:lastPrinted>
  <dcterms:created xsi:type="dcterms:W3CDTF">2009-03-27T16:21:10Z</dcterms:created>
  <dcterms:modified xsi:type="dcterms:W3CDTF">2012-07-31T15:08:07Z</dcterms:modified>
</cp:coreProperties>
</file>